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SShields\AMGA Dropbox\Analytics Team Folder\Topic Adult Immunization\Adult Immunization Campaign\Measures\Reporting template\"/>
    </mc:Choice>
  </mc:AlternateContent>
  <xr:revisionPtr revIDLastSave="0" documentId="13_ncr:1_{06195F56-0A55-4594-BB59-618252DCE655}" xr6:coauthVersionLast="47" xr6:coauthVersionMax="47" xr10:uidLastSave="{00000000-0000-0000-0000-000000000000}"/>
  <workbookProtection workbookAlgorithmName="SHA-512" workbookHashValue="riHjNpM3eiHwvdDI+W2a1z4klKg2JwUGEEuMi7FGBQ08UMZkvgbLc81wLqin8FUFlFQOnK1XX2iMimu1amcEXA==" workbookSaltValue="JUGqmd1g87GWn3UBahGfrw==" workbookSpinCount="100000" lockStructure="1"/>
  <bookViews>
    <workbookView xWindow="-28920" yWindow="-120" windowWidth="29040" windowHeight="15720" firstSheet="1" activeTab="1" xr2:uid="{D37A0D98-C1DD-46EF-9582-694D3FA6564A}"/>
  </bookViews>
  <sheets>
    <sheet name="Instructions" sheetId="1" r:id="rId1"/>
    <sheet name="Data Entry" sheetId="2" r:id="rId2"/>
    <sheet name="Proportions Table" sheetId="11" r:id="rId3"/>
    <sheet name="Prop. Pts. Vaxxed" sheetId="7" r:id="rId4"/>
    <sheet name="Prop. Pts. Vaxxed, by Num Parts" sheetId="9" r:id="rId5"/>
    <sheet name="Prop. Pts. Vaxxed, Recent RQ " sheetId="10" r:id="rId6"/>
    <sheet name="Count of Vaccinations"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5" i="2" l="1"/>
  <c r="X16" i="2"/>
  <c r="U21" i="11"/>
  <c r="U22" i="11"/>
  <c r="U23" i="11"/>
  <c r="U24" i="11"/>
  <c r="U25" i="11"/>
  <c r="U26" i="11"/>
  <c r="U27" i="11"/>
  <c r="U28" i="11"/>
  <c r="U29" i="11"/>
  <c r="U30" i="11"/>
  <c r="U31" i="11"/>
  <c r="U32" i="11"/>
  <c r="U33" i="11"/>
  <c r="U34" i="11"/>
  <c r="U35" i="11"/>
  <c r="U20" i="11"/>
  <c r="R21" i="11"/>
  <c r="R22" i="11"/>
  <c r="R23" i="11"/>
  <c r="R24" i="11"/>
  <c r="R25" i="11"/>
  <c r="R26" i="11"/>
  <c r="R27" i="11"/>
  <c r="R28" i="11"/>
  <c r="R29" i="11"/>
  <c r="R30" i="11"/>
  <c r="R31" i="11"/>
  <c r="R32" i="11"/>
  <c r="R33" i="11"/>
  <c r="R34" i="11"/>
  <c r="R35" i="11"/>
  <c r="R20" i="11"/>
  <c r="Q28" i="11"/>
  <c r="Q29" i="11"/>
  <c r="Q30" i="11"/>
  <c r="Q31" i="11"/>
  <c r="Q32" i="11"/>
  <c r="Q33" i="11"/>
  <c r="Q34" i="11"/>
  <c r="Q35" i="11"/>
  <c r="Q21" i="11"/>
  <c r="Q22" i="11"/>
  <c r="Q23" i="11"/>
  <c r="Q24" i="11"/>
  <c r="Q25" i="11"/>
  <c r="Q26" i="11"/>
  <c r="Q27" i="11"/>
  <c r="Q20" i="11"/>
  <c r="W16" i="2" l="1"/>
  <c r="P31" i="2"/>
  <c r="S31" i="2" s="1"/>
  <c r="AH31" i="2"/>
  <c r="P15" i="2"/>
  <c r="S15" i="2" s="1"/>
  <c r="W15" i="2"/>
  <c r="Z15" i="2"/>
  <c r="P16" i="2"/>
  <c r="S16" i="2" s="1"/>
  <c r="Z16" i="2"/>
  <c r="P17" i="2"/>
  <c r="S17" i="2" s="1"/>
  <c r="P18" i="2"/>
  <c r="S18" i="2" s="1"/>
  <c r="P19" i="2"/>
  <c r="S19" i="2" s="1"/>
  <c r="P20" i="2"/>
  <c r="S20" i="2" s="1"/>
  <c r="P21" i="2"/>
  <c r="S21" i="2" s="1"/>
  <c r="P22" i="2"/>
  <c r="S22" i="2" s="1"/>
  <c r="P23" i="2"/>
  <c r="S23" i="2" s="1"/>
  <c r="P24" i="2"/>
  <c r="S24" i="2" s="1"/>
  <c r="P25" i="2"/>
  <c r="S25" i="2" s="1"/>
  <c r="P26" i="2"/>
  <c r="S26" i="2" s="1"/>
  <c r="P27" i="2"/>
  <c r="S27" i="2" s="1"/>
  <c r="P28" i="2"/>
  <c r="S28" i="2" s="1"/>
  <c r="P29" i="2"/>
  <c r="S29" i="2" s="1"/>
  <c r="P30" i="2"/>
  <c r="S30" i="2" s="1"/>
  <c r="P32" i="2"/>
  <c r="S32" i="2" s="1"/>
  <c r="W17" i="2" l="1"/>
  <c r="X17" i="2"/>
  <c r="Z17" i="2" s="1"/>
  <c r="AH32" i="2"/>
  <c r="W18" i="2" l="1"/>
  <c r="X18" i="2"/>
  <c r="Z18" i="2" s="1"/>
  <c r="AH33" i="2"/>
  <c r="P33" i="2"/>
  <c r="S33" i="2" s="1"/>
  <c r="AN46" i="2"/>
  <c r="AN45" i="2"/>
  <c r="AN44" i="2"/>
  <c r="AN43" i="2"/>
  <c r="AN42" i="2"/>
  <c r="AN41" i="2"/>
  <c r="AN40" i="2"/>
  <c r="AN39" i="2"/>
  <c r="AN38" i="2"/>
  <c r="AN37" i="2"/>
  <c r="AN36" i="2"/>
  <c r="AN35" i="2"/>
  <c r="AN34" i="2"/>
  <c r="AN33" i="2"/>
  <c r="AN32" i="2"/>
  <c r="AN31" i="2"/>
  <c r="AG46" i="2"/>
  <c r="AG45" i="2"/>
  <c r="S34" i="11" s="1"/>
  <c r="AG44" i="2"/>
  <c r="S33" i="11" s="1"/>
  <c r="AG43" i="2"/>
  <c r="S32" i="11" s="1"/>
  <c r="AG42" i="2"/>
  <c r="AG41" i="2"/>
  <c r="S30" i="11" s="1"/>
  <c r="AG40" i="2"/>
  <c r="S29" i="11" s="1"/>
  <c r="AG39" i="2"/>
  <c r="S28" i="11" s="1"/>
  <c r="AJ33" i="2"/>
  <c r="T22" i="11" s="1"/>
  <c r="AJ32" i="2"/>
  <c r="T21" i="11" s="1"/>
  <c r="AJ31" i="2"/>
  <c r="T20" i="11" s="1"/>
  <c r="AG38" i="2"/>
  <c r="AG37" i="2"/>
  <c r="S26" i="11" s="1"/>
  <c r="AG36" i="2"/>
  <c r="S25" i="11" s="1"/>
  <c r="AG35" i="2"/>
  <c r="S24" i="11" s="1"/>
  <c r="AG34" i="2"/>
  <c r="AG33" i="2"/>
  <c r="S22" i="11" s="1"/>
  <c r="AG32" i="2"/>
  <c r="S21" i="11" s="1"/>
  <c r="AG31" i="2"/>
  <c r="S20" i="11" s="1"/>
  <c r="AW7" i="10"/>
  <c r="AX7" i="10"/>
  <c r="BA7" i="10"/>
  <c r="BB7" i="10"/>
  <c r="AW5" i="10"/>
  <c r="AX5" i="10"/>
  <c r="BA5" i="10"/>
  <c r="BB5" i="10"/>
  <c r="AW6" i="10"/>
  <c r="AX6" i="10"/>
  <c r="BA6" i="10"/>
  <c r="BB6" i="10"/>
  <c r="AW8" i="10"/>
  <c r="AX8" i="10"/>
  <c r="AW9" i="10"/>
  <c r="AX9" i="10"/>
  <c r="K15" i="2"/>
  <c r="BB8" i="10" l="1"/>
  <c r="BA8" i="10"/>
  <c r="L8" i="11"/>
  <c r="X19" i="2"/>
  <c r="Z19" i="2" s="1"/>
  <c r="AH34" i="2"/>
  <c r="AJ34" i="2" s="1"/>
  <c r="T23" i="11" s="1"/>
  <c r="P34" i="2"/>
  <c r="S34" i="2" s="1"/>
  <c r="AY81" i="10"/>
  <c r="AY80" i="10"/>
  <c r="AY82" i="10"/>
  <c r="E45" i="10"/>
  <c r="S23" i="11"/>
  <c r="AW80" i="10"/>
  <c r="S27" i="11"/>
  <c r="AW81" i="10"/>
  <c r="S31" i="11"/>
  <c r="AW82" i="10"/>
  <c r="AX80" i="10"/>
  <c r="AY83" i="10"/>
  <c r="T45" i="10"/>
  <c r="S35" i="11"/>
  <c r="AW83" i="10"/>
  <c r="V24" i="11"/>
  <c r="W24" i="11"/>
  <c r="V25" i="11"/>
  <c r="W25" i="11"/>
  <c r="V33" i="11"/>
  <c r="W33" i="11"/>
  <c r="V26" i="11"/>
  <c r="W26" i="11"/>
  <c r="V27" i="11"/>
  <c r="W27" i="11"/>
  <c r="V21" i="11"/>
  <c r="W21" i="11"/>
  <c r="V29" i="11"/>
  <c r="W29" i="11"/>
  <c r="V28" i="11"/>
  <c r="W28" i="11"/>
  <c r="V22" i="11"/>
  <c r="W22" i="11"/>
  <c r="V30" i="11"/>
  <c r="W30" i="11"/>
  <c r="V20" i="11"/>
  <c r="W20" i="11"/>
  <c r="W23" i="11"/>
  <c r="V23" i="11"/>
  <c r="V31" i="11"/>
  <c r="W31" i="11"/>
  <c r="V32" i="11"/>
  <c r="W32" i="11"/>
  <c r="W34" i="11"/>
  <c r="V34" i="11"/>
  <c r="W35" i="11"/>
  <c r="V35" i="11"/>
  <c r="K16" i="2"/>
  <c r="D5" i="11" s="1"/>
  <c r="L5" i="11"/>
  <c r="L6" i="11"/>
  <c r="L7" i="11"/>
  <c r="L4" i="11"/>
  <c r="K5" i="11"/>
  <c r="K6" i="11"/>
  <c r="K7" i="11"/>
  <c r="K4" i="11"/>
  <c r="F5" i="11"/>
  <c r="F6" i="11"/>
  <c r="F7" i="11"/>
  <c r="F8" i="11"/>
  <c r="F9" i="11"/>
  <c r="F4" i="11"/>
  <c r="E5" i="11"/>
  <c r="E6" i="11"/>
  <c r="E7" i="11"/>
  <c r="E8" i="11"/>
  <c r="E9" i="11"/>
  <c r="E4" i="11"/>
  <c r="D2" i="10"/>
  <c r="D2" i="9"/>
  <c r="N7" i="11"/>
  <c r="N6" i="11"/>
  <c r="N5" i="11"/>
  <c r="D2" i="7"/>
  <c r="M5" i="11"/>
  <c r="M6" i="11"/>
  <c r="M7" i="11"/>
  <c r="O16" i="2"/>
  <c r="G5" i="11" s="1"/>
  <c r="O17" i="2"/>
  <c r="G6" i="11" s="1"/>
  <c r="O18" i="2"/>
  <c r="O19" i="2"/>
  <c r="G8" i="11" s="1"/>
  <c r="O20" i="2"/>
  <c r="K17" i="2"/>
  <c r="K18" i="2"/>
  <c r="K19" i="2"/>
  <c r="D8" i="11" s="1"/>
  <c r="K20" i="2"/>
  <c r="K21" i="2"/>
  <c r="D10" i="11" s="1"/>
  <c r="K22" i="2"/>
  <c r="D11" i="11" s="1"/>
  <c r="K23" i="2"/>
  <c r="D12" i="11" s="1"/>
  <c r="K24" i="2"/>
  <c r="D13" i="11" s="1"/>
  <c r="K25" i="2"/>
  <c r="D14" i="11" s="1"/>
  <c r="K26" i="2"/>
  <c r="K27" i="2"/>
  <c r="D16" i="11" s="1"/>
  <c r="K28" i="2"/>
  <c r="D17" i="11" s="1"/>
  <c r="K29" i="2"/>
  <c r="D18" i="11" s="1"/>
  <c r="K30" i="2"/>
  <c r="K31" i="2"/>
  <c r="D20" i="11" s="1"/>
  <c r="K32" i="2"/>
  <c r="D21" i="11" s="1"/>
  <c r="K33" i="2"/>
  <c r="D22" i="11" s="1"/>
  <c r="K34" i="2"/>
  <c r="K35" i="2"/>
  <c r="D24" i="11" s="1"/>
  <c r="D2" i="4"/>
  <c r="O15" i="2"/>
  <c r="D4" i="11"/>
  <c r="K8" i="11" l="1"/>
  <c r="W19" i="2"/>
  <c r="M8" i="11" s="1"/>
  <c r="BA9" i="10"/>
  <c r="BB9" i="10"/>
  <c r="X20" i="2"/>
  <c r="Z20" i="2" s="1"/>
  <c r="N9" i="11" s="1"/>
  <c r="AX10" i="10"/>
  <c r="AW10" i="10"/>
  <c r="AH35" i="2"/>
  <c r="AJ35" i="2" s="1"/>
  <c r="T24" i="11" s="1"/>
  <c r="P35" i="2"/>
  <c r="S35" i="2" s="1"/>
  <c r="J24" i="11" s="1"/>
  <c r="AR80" i="10"/>
  <c r="AR78" i="10"/>
  <c r="J17" i="11"/>
  <c r="AY18" i="10"/>
  <c r="AZ18" i="10"/>
  <c r="I19" i="11"/>
  <c r="AY20" i="10"/>
  <c r="AZ20" i="10"/>
  <c r="I18" i="11"/>
  <c r="AY19" i="10"/>
  <c r="AZ19" i="10"/>
  <c r="I23" i="11"/>
  <c r="AY24" i="10"/>
  <c r="AZ24" i="10"/>
  <c r="I15" i="11"/>
  <c r="AZ16" i="10"/>
  <c r="AY16" i="10"/>
  <c r="I16" i="11"/>
  <c r="AY17" i="10"/>
  <c r="AZ17" i="10"/>
  <c r="I22" i="11"/>
  <c r="AY23" i="10"/>
  <c r="AZ23" i="10"/>
  <c r="I14" i="11"/>
  <c r="AY15" i="10"/>
  <c r="AZ15" i="10"/>
  <c r="D19" i="11"/>
  <c r="AR79" i="10"/>
  <c r="I21" i="11"/>
  <c r="AY22" i="10"/>
  <c r="AZ22" i="10"/>
  <c r="I13" i="11"/>
  <c r="AY14" i="10"/>
  <c r="AZ14" i="10"/>
  <c r="I20" i="11"/>
  <c r="AY21" i="10"/>
  <c r="AZ21" i="10"/>
  <c r="AY13" i="10"/>
  <c r="AZ13" i="10"/>
  <c r="G7" i="11"/>
  <c r="AS76" i="10"/>
  <c r="D7" i="11"/>
  <c r="AR76" i="10"/>
  <c r="I8" i="11"/>
  <c r="AY9" i="10"/>
  <c r="AZ9" i="10"/>
  <c r="I7" i="11"/>
  <c r="AZ8" i="10"/>
  <c r="AY8" i="10"/>
  <c r="I5" i="11"/>
  <c r="AZ6" i="10"/>
  <c r="AY6" i="10"/>
  <c r="I6" i="11"/>
  <c r="AY7" i="10"/>
  <c r="AZ7" i="10"/>
  <c r="AY5" i="10"/>
  <c r="AZ5" i="10"/>
  <c r="I11" i="11"/>
  <c r="AY12" i="10"/>
  <c r="AZ12" i="10"/>
  <c r="H10" i="11"/>
  <c r="AY11" i="10"/>
  <c r="AZ11" i="10"/>
  <c r="H9" i="11"/>
  <c r="AZ10" i="10"/>
  <c r="AY10" i="10"/>
  <c r="D9" i="11"/>
  <c r="AR77" i="10"/>
  <c r="J21" i="11"/>
  <c r="J18" i="11"/>
  <c r="H18" i="11"/>
  <c r="J16" i="11"/>
  <c r="H16" i="11"/>
  <c r="H13" i="11"/>
  <c r="J13" i="11"/>
  <c r="G9" i="11"/>
  <c r="N8" i="11"/>
  <c r="H23" i="11"/>
  <c r="J23" i="11"/>
  <c r="J19" i="11"/>
  <c r="H19" i="11"/>
  <c r="H15" i="11"/>
  <c r="J10" i="11"/>
  <c r="J8" i="11"/>
  <c r="H8" i="11"/>
  <c r="J11" i="11"/>
  <c r="H11" i="11"/>
  <c r="I10" i="11"/>
  <c r="I9" i="11"/>
  <c r="H7" i="11"/>
  <c r="J7" i="11"/>
  <c r="J15" i="11"/>
  <c r="J20" i="11"/>
  <c r="H22" i="11"/>
  <c r="H20" i="11"/>
  <c r="J22" i="11"/>
  <c r="H21" i="11"/>
  <c r="D23" i="11"/>
  <c r="D15" i="11"/>
  <c r="J14" i="11"/>
  <c r="H14" i="11"/>
  <c r="AU76" i="10"/>
  <c r="M4" i="11"/>
  <c r="I17" i="11"/>
  <c r="H17" i="11"/>
  <c r="J5" i="11"/>
  <c r="H5" i="11"/>
  <c r="G4" i="11"/>
  <c r="J6" i="11"/>
  <c r="D6" i="11"/>
  <c r="H6" i="11"/>
  <c r="H12" i="11"/>
  <c r="I12" i="11"/>
  <c r="N4" i="11"/>
  <c r="AV76" i="10"/>
  <c r="I4" i="11"/>
  <c r="H4" i="11"/>
  <c r="AZ25" i="10" l="1"/>
  <c r="AY25" i="10"/>
  <c r="I24" i="11"/>
  <c r="H24" i="11"/>
  <c r="W20" i="2"/>
  <c r="M9" i="11" s="1"/>
  <c r="BA10" i="10"/>
  <c r="BB10" i="10"/>
  <c r="L9" i="11"/>
  <c r="K9" i="11"/>
  <c r="X21" i="2"/>
  <c r="Z21" i="2" s="1"/>
  <c r="N10" i="11" s="1"/>
  <c r="AW11" i="10"/>
  <c r="AX11" i="10"/>
  <c r="F10" i="11"/>
  <c r="E10" i="11"/>
  <c r="O21" i="2"/>
  <c r="G10" i="11" s="1"/>
  <c r="AH36" i="2"/>
  <c r="AJ36" i="2" s="1"/>
  <c r="T25" i="11" s="1"/>
  <c r="P36" i="2"/>
  <c r="K36" i="2"/>
  <c r="D25" i="11" s="1"/>
  <c r="J9" i="11"/>
  <c r="AT79" i="10"/>
  <c r="AT77" i="10"/>
  <c r="AT80" i="10"/>
  <c r="AT78" i="10"/>
  <c r="J12" i="11"/>
  <c r="J4" i="11"/>
  <c r="AT76" i="10"/>
  <c r="W21" i="2" l="1"/>
  <c r="M10" i="11" s="1"/>
  <c r="BA11" i="10"/>
  <c r="BB11" i="10"/>
  <c r="L10" i="11"/>
  <c r="K10" i="11"/>
  <c r="X22" i="2"/>
  <c r="Z22" i="2" s="1"/>
  <c r="AW12" i="10"/>
  <c r="AX12" i="10"/>
  <c r="O22" i="2"/>
  <c r="F11" i="11"/>
  <c r="E11" i="11"/>
  <c r="S36" i="2"/>
  <c r="J25" i="11" s="1"/>
  <c r="H25" i="11"/>
  <c r="I25" i="11"/>
  <c r="AY26" i="10"/>
  <c r="AZ26" i="10"/>
  <c r="AH37" i="2"/>
  <c r="AJ37" i="2" s="1"/>
  <c r="T26" i="11" s="1"/>
  <c r="P37" i="2"/>
  <c r="K37" i="2"/>
  <c r="D26" i="11" s="1"/>
  <c r="N11" i="11" l="1"/>
  <c r="AV77" i="10"/>
  <c r="W22" i="2"/>
  <c r="BA12" i="10"/>
  <c r="BB12" i="10"/>
  <c r="L11" i="11"/>
  <c r="K11" i="11"/>
  <c r="X23" i="2"/>
  <c r="Z23" i="2" s="1"/>
  <c r="N12" i="11" s="1"/>
  <c r="AW13" i="10"/>
  <c r="AX13" i="10"/>
  <c r="F12" i="11"/>
  <c r="E12" i="11"/>
  <c r="O23" i="2"/>
  <c r="G12" i="11" s="1"/>
  <c r="G11" i="11"/>
  <c r="AS77" i="10"/>
  <c r="AH38" i="2"/>
  <c r="AJ38" i="2" s="1"/>
  <c r="P38" i="2"/>
  <c r="K38" i="2"/>
  <c r="S37" i="2"/>
  <c r="J26" i="11" s="1"/>
  <c r="AZ27" i="10"/>
  <c r="H26" i="11"/>
  <c r="I26" i="11"/>
  <c r="AY27" i="10"/>
  <c r="X24" i="2" l="1"/>
  <c r="Z24" i="2" s="1"/>
  <c r="N13" i="11" s="1"/>
  <c r="AX14" i="10"/>
  <c r="AW14" i="10"/>
  <c r="F13" i="11"/>
  <c r="E13" i="11"/>
  <c r="O24" i="2"/>
  <c r="G13" i="11" s="1"/>
  <c r="M11" i="11"/>
  <c r="AU77" i="10"/>
  <c r="W23" i="2"/>
  <c r="M12" i="11" s="1"/>
  <c r="BA13" i="10"/>
  <c r="BB13" i="10"/>
  <c r="L12" i="11"/>
  <c r="K12" i="11"/>
  <c r="AR81" i="10"/>
  <c r="D27" i="11"/>
  <c r="S38" i="2"/>
  <c r="AZ28" i="10"/>
  <c r="H27" i="11"/>
  <c r="I27" i="11"/>
  <c r="AY28" i="10"/>
  <c r="AX81" i="10"/>
  <c r="T27" i="11"/>
  <c r="AH39" i="2"/>
  <c r="AJ39" i="2" s="1"/>
  <c r="T28" i="11" s="1"/>
  <c r="P39" i="2"/>
  <c r="K39" i="2"/>
  <c r="D28" i="11" s="1"/>
  <c r="W24" i="2" l="1"/>
  <c r="M13" i="11" s="1"/>
  <c r="BA14" i="10"/>
  <c r="BB14" i="10"/>
  <c r="L13" i="11"/>
  <c r="K13" i="11"/>
  <c r="X25" i="2"/>
  <c r="Z25" i="2" s="1"/>
  <c r="N14" i="11" s="1"/>
  <c r="AW15" i="10"/>
  <c r="AX15" i="10"/>
  <c r="F14" i="11"/>
  <c r="E14" i="11"/>
  <c r="O25" i="2"/>
  <c r="G14" i="11" s="1"/>
  <c r="I28" i="11"/>
  <c r="H28" i="11"/>
  <c r="S39" i="2"/>
  <c r="J28" i="11" s="1"/>
  <c r="AT81" i="10"/>
  <c r="J27" i="11"/>
  <c r="AH40" i="2"/>
  <c r="AJ40" i="2" s="1"/>
  <c r="T29" i="11" s="1"/>
  <c r="P40" i="2"/>
  <c r="K40" i="2"/>
  <c r="D29" i="11" s="1"/>
  <c r="W25" i="2" l="1"/>
  <c r="M14" i="11" s="1"/>
  <c r="BA15" i="10"/>
  <c r="BB15" i="10"/>
  <c r="L14" i="11"/>
  <c r="K14" i="11"/>
  <c r="X26" i="2"/>
  <c r="Z26" i="2" s="1"/>
  <c r="AX16" i="10"/>
  <c r="AW16" i="10"/>
  <c r="F15" i="11"/>
  <c r="E15" i="11"/>
  <c r="O26" i="2"/>
  <c r="AH41" i="2"/>
  <c r="AJ41" i="2" s="1"/>
  <c r="T30" i="11" s="1"/>
  <c r="P41" i="2"/>
  <c r="K41" i="2"/>
  <c r="D30" i="11" s="1"/>
  <c r="I29" i="11"/>
  <c r="H29" i="11"/>
  <c r="S40" i="2"/>
  <c r="J29" i="11" s="1"/>
  <c r="N15" i="11" l="1"/>
  <c r="AV78" i="10"/>
  <c r="W26" i="2"/>
  <c r="BA16" i="10"/>
  <c r="BB16" i="10"/>
  <c r="L15" i="11"/>
  <c r="K15" i="11"/>
  <c r="X27" i="2"/>
  <c r="Z27" i="2" s="1"/>
  <c r="N16" i="11" s="1"/>
  <c r="AX17" i="10"/>
  <c r="AW17" i="10"/>
  <c r="F16" i="11"/>
  <c r="E16" i="11"/>
  <c r="O27" i="2"/>
  <c r="G16" i="11" s="1"/>
  <c r="G15" i="11"/>
  <c r="AS78" i="10"/>
  <c r="S41" i="2"/>
  <c r="J30" i="11" s="1"/>
  <c r="H30" i="11"/>
  <c r="I30" i="11"/>
  <c r="AH42" i="2"/>
  <c r="AJ42" i="2" s="1"/>
  <c r="P42" i="2"/>
  <c r="K42" i="2"/>
  <c r="X28" i="2" l="1"/>
  <c r="Z28" i="2" s="1"/>
  <c r="N17" i="11" s="1"/>
  <c r="AX18" i="10"/>
  <c r="AW18" i="10"/>
  <c r="O28" i="2"/>
  <c r="G17" i="11" s="1"/>
  <c r="F17" i="11"/>
  <c r="E17" i="11"/>
  <c r="M15" i="11"/>
  <c r="AU78" i="10"/>
  <c r="W27" i="2"/>
  <c r="M16" i="11" s="1"/>
  <c r="BB17" i="10"/>
  <c r="BA17" i="10"/>
  <c r="L16" i="11"/>
  <c r="K16" i="11"/>
  <c r="I31" i="11"/>
  <c r="H31" i="11"/>
  <c r="S42" i="2"/>
  <c r="T31" i="11"/>
  <c r="AX82" i="10"/>
  <c r="AH43" i="2"/>
  <c r="AJ43" i="2" s="1"/>
  <c r="T32" i="11" s="1"/>
  <c r="P43" i="2"/>
  <c r="K43" i="2"/>
  <c r="D32" i="11" s="1"/>
  <c r="D31" i="11"/>
  <c r="AR82" i="10"/>
  <c r="W28" i="2" l="1"/>
  <c r="M17" i="11" s="1"/>
  <c r="BA18" i="10"/>
  <c r="BB18" i="10"/>
  <c r="L17" i="11"/>
  <c r="K17" i="11"/>
  <c r="X29" i="2"/>
  <c r="Z29" i="2" s="1"/>
  <c r="N18" i="11" s="1"/>
  <c r="AW19" i="10"/>
  <c r="AX19" i="10"/>
  <c r="F18" i="11"/>
  <c r="E18" i="11"/>
  <c r="O29" i="2"/>
  <c r="G18" i="11" s="1"/>
  <c r="H32" i="11"/>
  <c r="I32" i="11"/>
  <c r="S43" i="2"/>
  <c r="J32" i="11" s="1"/>
  <c r="AH44" i="2"/>
  <c r="AJ44" i="2" s="1"/>
  <c r="T33" i="11" s="1"/>
  <c r="P44" i="2"/>
  <c r="K44" i="2"/>
  <c r="D33" i="11" s="1"/>
  <c r="J31" i="11"/>
  <c r="AT82" i="10"/>
  <c r="W29" i="2" l="1"/>
  <c r="M18" i="11" s="1"/>
  <c r="BB19" i="10"/>
  <c r="BA19" i="10"/>
  <c r="L18" i="11"/>
  <c r="K18" i="11"/>
  <c r="X30" i="2"/>
  <c r="Z30" i="2" s="1"/>
  <c r="AW20" i="10"/>
  <c r="AX20" i="10"/>
  <c r="F19" i="11"/>
  <c r="E19" i="11"/>
  <c r="O30" i="2"/>
  <c r="I33" i="11"/>
  <c r="H33" i="11"/>
  <c r="S44" i="2"/>
  <c r="J33" i="11" s="1"/>
  <c r="AH45" i="2"/>
  <c r="AJ45" i="2" s="1"/>
  <c r="T34" i="11" s="1"/>
  <c r="P45" i="2"/>
  <c r="K45" i="2"/>
  <c r="D34" i="11" s="1"/>
  <c r="W30" i="2" l="1"/>
  <c r="BA20" i="10"/>
  <c r="BB20" i="10"/>
  <c r="L19" i="11"/>
  <c r="K19" i="11"/>
  <c r="N19" i="11"/>
  <c r="AV79" i="10"/>
  <c r="X31" i="2"/>
  <c r="Z31" i="2" s="1"/>
  <c r="N20" i="11" s="1"/>
  <c r="AX21" i="10"/>
  <c r="AW21" i="10"/>
  <c r="F20" i="11"/>
  <c r="E20" i="11"/>
  <c r="O31" i="2"/>
  <c r="G20" i="11" s="1"/>
  <c r="G19" i="11"/>
  <c r="AS79" i="10"/>
  <c r="S45" i="2"/>
  <c r="J34" i="11" s="1"/>
  <c r="H34" i="11"/>
  <c r="I34" i="11"/>
  <c r="AH46" i="2"/>
  <c r="AJ46" i="2" s="1"/>
  <c r="P46" i="2"/>
  <c r="K46" i="2"/>
  <c r="X32" i="2" l="1"/>
  <c r="Z32" i="2" s="1"/>
  <c r="N21" i="11" s="1"/>
  <c r="AW22" i="10"/>
  <c r="AX22" i="10"/>
  <c r="F21" i="11"/>
  <c r="E21" i="11"/>
  <c r="O32" i="2"/>
  <c r="G21" i="11" s="1"/>
  <c r="W31" i="2"/>
  <c r="M20" i="11" s="1"/>
  <c r="BB21" i="10"/>
  <c r="BA21" i="10"/>
  <c r="L20" i="11"/>
  <c r="K20" i="11"/>
  <c r="M19" i="11"/>
  <c r="AU79" i="10"/>
  <c r="D35" i="11"/>
  <c r="AR83" i="10"/>
  <c r="C5" i="10"/>
  <c r="H35" i="11"/>
  <c r="I35" i="11"/>
  <c r="S46" i="2"/>
  <c r="L45" i="10"/>
  <c r="AX83" i="10"/>
  <c r="T35" i="11"/>
  <c r="W32" i="2" l="1"/>
  <c r="M21" i="11" s="1"/>
  <c r="BA22" i="10"/>
  <c r="BB22" i="10"/>
  <c r="L21" i="11"/>
  <c r="K21" i="11"/>
  <c r="X33" i="2"/>
  <c r="Z33" i="2" s="1"/>
  <c r="N22" i="11" s="1"/>
  <c r="AX23" i="10"/>
  <c r="AW23" i="10"/>
  <c r="F22" i="11"/>
  <c r="E22" i="11"/>
  <c r="O33" i="2"/>
  <c r="G22" i="11" s="1"/>
  <c r="AT83" i="10"/>
  <c r="L5" i="10"/>
  <c r="J35" i="11"/>
  <c r="W33" i="2" l="1"/>
  <c r="M22" i="11" s="1"/>
  <c r="BA23" i="10"/>
  <c r="BB23" i="10"/>
  <c r="L22" i="11"/>
  <c r="K22" i="11"/>
  <c r="X34" i="2"/>
  <c r="Z34" i="2" s="1"/>
  <c r="AX24" i="10"/>
  <c r="AW24" i="10"/>
  <c r="F23" i="11"/>
  <c r="E23" i="11"/>
  <c r="O34" i="2"/>
  <c r="X35" i="2" l="1"/>
  <c r="Z35" i="2" s="1"/>
  <c r="N24" i="11" s="1"/>
  <c r="AW25" i="10"/>
  <c r="AX25" i="10"/>
  <c r="O35" i="2"/>
  <c r="G24" i="11" s="1"/>
  <c r="F24" i="11"/>
  <c r="E24" i="11"/>
  <c r="G23" i="11"/>
  <c r="AS80" i="10"/>
  <c r="W34" i="2"/>
  <c r="BA24" i="10"/>
  <c r="BB24" i="10"/>
  <c r="L23" i="11"/>
  <c r="K23" i="11"/>
  <c r="N23" i="11"/>
  <c r="AV80" i="10"/>
  <c r="W35" i="2" l="1"/>
  <c r="M24" i="11" s="1"/>
  <c r="BB25" i="10"/>
  <c r="BA25" i="10"/>
  <c r="L24" i="11"/>
  <c r="K24" i="11"/>
  <c r="M23" i="11"/>
  <c r="AU80" i="10"/>
  <c r="X36" i="2"/>
  <c r="Z36" i="2" s="1"/>
  <c r="N25" i="11" s="1"/>
  <c r="AX26" i="10"/>
  <c r="AW26" i="10"/>
  <c r="E25" i="11"/>
  <c r="O36" i="2"/>
  <c r="G25" i="11" s="1"/>
  <c r="F25" i="11"/>
  <c r="X37" i="2" l="1"/>
  <c r="Z37" i="2" s="1"/>
  <c r="N26" i="11" s="1"/>
  <c r="AW27" i="10"/>
  <c r="AX27" i="10"/>
  <c r="F26" i="11"/>
  <c r="E26" i="11"/>
  <c r="O37" i="2"/>
  <c r="G26" i="11" s="1"/>
  <c r="W36" i="2"/>
  <c r="M25" i="11" s="1"/>
  <c r="BA26" i="10"/>
  <c r="BB26" i="10"/>
  <c r="L25" i="11"/>
  <c r="K25" i="11"/>
  <c r="W37" i="2" l="1"/>
  <c r="M26" i="11" s="1"/>
  <c r="BA27" i="10"/>
  <c r="BB27" i="10"/>
  <c r="L26" i="11"/>
  <c r="K26" i="11"/>
  <c r="X38" i="2"/>
  <c r="Z38" i="2" s="1"/>
  <c r="AW28" i="10"/>
  <c r="AX28" i="10"/>
  <c r="F27" i="11"/>
  <c r="E27" i="11"/>
  <c r="O38" i="2"/>
  <c r="X39" i="2" l="1"/>
  <c r="Z39" i="2" s="1"/>
  <c r="N28" i="11" s="1"/>
  <c r="T39" i="2"/>
  <c r="F28" i="11"/>
  <c r="E28" i="11"/>
  <c r="O39" i="2"/>
  <c r="G28" i="11" s="1"/>
  <c r="W38" i="2"/>
  <c r="BA28" i="10"/>
  <c r="BB28" i="10"/>
  <c r="L27" i="11"/>
  <c r="K27" i="11"/>
  <c r="G27" i="11"/>
  <c r="AS81" i="10"/>
  <c r="N27" i="11"/>
  <c r="AV81" i="10"/>
  <c r="M27" i="11" l="1"/>
  <c r="AU81" i="10"/>
  <c r="X40" i="2"/>
  <c r="Z40" i="2" s="1"/>
  <c r="N29" i="11" s="1"/>
  <c r="T40" i="2"/>
  <c r="F29" i="11"/>
  <c r="E29" i="11"/>
  <c r="O40" i="2"/>
  <c r="G29" i="11" s="1"/>
  <c r="K28" i="11"/>
  <c r="L28" i="11"/>
  <c r="W39" i="2"/>
  <c r="M28" i="11" s="1"/>
  <c r="T41" i="2" l="1"/>
  <c r="X41" i="2"/>
  <c r="Z41" i="2" s="1"/>
  <c r="N30" i="11" s="1"/>
  <c r="E30" i="11"/>
  <c r="O41" i="2"/>
  <c r="G30" i="11" s="1"/>
  <c r="F30" i="11"/>
  <c r="L29" i="11"/>
  <c r="K29" i="11"/>
  <c r="W40" i="2"/>
  <c r="M29" i="11" s="1"/>
  <c r="T42" i="2" l="1"/>
  <c r="X42" i="2"/>
  <c r="Z42" i="2" s="1"/>
  <c r="O42" i="2"/>
  <c r="F31" i="11"/>
  <c r="E31" i="11"/>
  <c r="L30" i="11"/>
  <c r="K30" i="11"/>
  <c r="W41" i="2"/>
  <c r="M30" i="11" s="1"/>
  <c r="T43" i="2" l="1"/>
  <c r="X43" i="2"/>
  <c r="Z43" i="2" s="1"/>
  <c r="N32" i="11" s="1"/>
  <c r="E32" i="11"/>
  <c r="F32" i="11"/>
  <c r="O43" i="2"/>
  <c r="G32" i="11" s="1"/>
  <c r="AS82" i="10"/>
  <c r="G31" i="11"/>
  <c r="N31" i="11"/>
  <c r="AV82" i="10"/>
  <c r="W42" i="2"/>
  <c r="L31" i="11"/>
  <c r="K31" i="11"/>
  <c r="M31" i="11" l="1"/>
  <c r="AU82" i="10"/>
  <c r="T44" i="2"/>
  <c r="X44" i="2"/>
  <c r="Z44" i="2" s="1"/>
  <c r="N33" i="11" s="1"/>
  <c r="F33" i="11"/>
  <c r="E33" i="11"/>
  <c r="O44" i="2"/>
  <c r="G33" i="11" s="1"/>
  <c r="L32" i="11"/>
  <c r="K32" i="11"/>
  <c r="W43" i="2"/>
  <c r="M32" i="11" s="1"/>
  <c r="X45" i="2" l="1"/>
  <c r="Z45" i="2" s="1"/>
  <c r="N34" i="11" s="1"/>
  <c r="T45" i="2"/>
  <c r="F34" i="11"/>
  <c r="E34" i="11"/>
  <c r="O45" i="2"/>
  <c r="G34" i="11" s="1"/>
  <c r="L33" i="11"/>
  <c r="W44" i="2"/>
  <c r="M33" i="11" s="1"/>
  <c r="K33" i="11"/>
  <c r="T46" i="2" l="1"/>
  <c r="X46" i="2"/>
  <c r="Z46" i="2" s="1"/>
  <c r="F35" i="11"/>
  <c r="E35" i="11"/>
  <c r="O46" i="2"/>
  <c r="L34" i="11"/>
  <c r="K34" i="11"/>
  <c r="W45" i="2"/>
  <c r="M34" i="11" s="1"/>
  <c r="AV83" i="10" l="1"/>
  <c r="V5" i="10"/>
  <c r="N35" i="11"/>
  <c r="G5" i="10"/>
  <c r="G35" i="11"/>
  <c r="AS83" i="10"/>
  <c r="L35" i="11"/>
  <c r="K35" i="11"/>
  <c r="W46" i="2"/>
  <c r="M35" i="11" l="1"/>
  <c r="R5" i="10"/>
  <c r="AU8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Shields</author>
  </authors>
  <commentList>
    <comment ref="L13" authorId="0" shapeId="0" xr:uid="{354164F4-3928-4AAA-853D-44F51DD954A1}">
      <text>
        <r>
          <rPr>
            <b/>
            <sz val="9"/>
            <color indexed="81"/>
            <rFont val="Tahoma"/>
            <charset val="1"/>
          </rPr>
          <t>Stephen Shields:</t>
        </r>
        <r>
          <rPr>
            <sz val="9"/>
            <color indexed="81"/>
            <rFont val="Tahoma"/>
            <charset val="1"/>
          </rPr>
          <t xml:space="preserve">
Changed from 66+ as of Q3 2025.</t>
        </r>
      </text>
    </comment>
    <comment ref="X13" authorId="0" shapeId="0" xr:uid="{EC03C949-8433-44FE-AB44-21077D154F02}">
      <text>
        <r>
          <rPr>
            <b/>
            <sz val="9"/>
            <color indexed="81"/>
            <rFont val="Tahoma"/>
            <charset val="1"/>
          </rPr>
          <t>Stephen Shields:</t>
        </r>
        <r>
          <rPr>
            <sz val="9"/>
            <color indexed="81"/>
            <rFont val="Tahoma"/>
            <charset val="1"/>
          </rPr>
          <t xml:space="preserve">
Changed from 66+ as of Q3 2025</t>
        </r>
      </text>
    </comment>
    <comment ref="L39" authorId="0" shapeId="0" xr:uid="{E223F318-F6DD-4ADD-AF3A-A7D80A752970}">
      <text>
        <r>
          <rPr>
            <b/>
            <sz val="9"/>
            <color indexed="81"/>
            <rFont val="Tahoma"/>
            <charset val="1"/>
          </rPr>
          <t>Stephen Shields:</t>
        </r>
        <r>
          <rPr>
            <sz val="9"/>
            <color indexed="81"/>
            <rFont val="Tahoma"/>
            <charset val="1"/>
          </rPr>
          <t xml:space="preserve">
Start of the age 50+ denominator</t>
        </r>
      </text>
    </comment>
    <comment ref="T39" authorId="0" shapeId="0" xr:uid="{46DD20D3-6514-461B-92B4-2931C71E4993}">
      <text>
        <r>
          <rPr>
            <b/>
            <sz val="9"/>
            <color indexed="81"/>
            <rFont val="Tahoma"/>
            <charset val="1"/>
          </rPr>
          <t>Stephen Shields:</t>
        </r>
        <r>
          <rPr>
            <sz val="9"/>
            <color indexed="81"/>
            <rFont val="Tahoma"/>
            <charset val="1"/>
          </rPr>
          <t xml:space="preserve">
This is the first quarter where this denominator is the same as pneumo! (age 50+)</t>
        </r>
      </text>
    </comment>
    <comment ref="X39" authorId="0" shapeId="0" xr:uid="{F73F4CD0-6A71-438D-8385-8A08C5A7F498}">
      <text>
        <r>
          <rPr>
            <b/>
            <sz val="9"/>
            <color indexed="81"/>
            <rFont val="Tahoma"/>
            <charset val="1"/>
          </rPr>
          <t>Stephen Shields:</t>
        </r>
        <r>
          <rPr>
            <sz val="9"/>
            <color indexed="81"/>
            <rFont val="Tahoma"/>
            <charset val="1"/>
          </rPr>
          <t xml:space="preserve">
Start of the age 50+ denominator</t>
        </r>
      </text>
    </comment>
  </commentList>
</comments>
</file>

<file path=xl/sharedStrings.xml><?xml version="1.0" encoding="utf-8"?>
<sst xmlns="http://schemas.openxmlformats.org/spreadsheetml/2006/main" count="349" uniqueCount="210">
  <si>
    <t>IMPORTANT E-MAIL ADDRESSES:</t>
  </si>
  <si>
    <t xml:space="preserve">   </t>
  </si>
  <si>
    <t>Phase</t>
  </si>
  <si>
    <t>Open</t>
  </si>
  <si>
    <t>Close</t>
  </si>
  <si>
    <t>Q3 2019</t>
  </si>
  <si>
    <t>Q4 2019</t>
  </si>
  <si>
    <t>Q1 2020</t>
  </si>
  <si>
    <t>Q2 2020</t>
  </si>
  <si>
    <t>Q3 2020</t>
  </si>
  <si>
    <t>Q4 2020</t>
  </si>
  <si>
    <t>Q1 2021</t>
  </si>
  <si>
    <t>Q2 2021</t>
  </si>
  <si>
    <t>Q3 2021</t>
  </si>
  <si>
    <t>Q4 2021</t>
  </si>
  <si>
    <t>Q1 2022</t>
  </si>
  <si>
    <t>General questions</t>
  </si>
  <si>
    <t>DataForRize@amga.org</t>
  </si>
  <si>
    <t>DATA SUBMISSIONS ONLY</t>
  </si>
  <si>
    <t xml:space="preserve">Please read instructions before completing and submitting your data. </t>
  </si>
  <si>
    <t>Rise to Immunize™ Reporting Template</t>
  </si>
  <si>
    <t>Measure 1: Influenza</t>
  </si>
  <si>
    <t>4/1/2018–9/30/2019</t>
  </si>
  <si>
    <t>4/1/2018–12/31/2019</t>
  </si>
  <si>
    <t>4/1/2018–3/31/2020</t>
  </si>
  <si>
    <t>4/1/2018–6/30/2020</t>
  </si>
  <si>
    <t>4/1/2019–9/30/2020</t>
  </si>
  <si>
    <t>4/1/2019–12/31/2020</t>
  </si>
  <si>
    <t>4/1/2019–3/31/2021</t>
  </si>
  <si>
    <t>4/1/2019–6/30/2021</t>
  </si>
  <si>
    <t>7/1/2019–9/30/2019</t>
  </si>
  <si>
    <t>7/1/2020–9/30/2020</t>
  </si>
  <si>
    <t>7/1/2020–12/31/2020</t>
  </si>
  <si>
    <t>7/1/2020–3/31/2021</t>
  </si>
  <si>
    <t>7/1/2020–6/30/2021</t>
  </si>
  <si>
    <t>7/1/2019–12/31/2019</t>
  </si>
  <si>
    <t>7/1/2019–3/31/2020</t>
  </si>
  <si>
    <t>7/1/2019–6/30/2020</t>
  </si>
  <si>
    <t>Baseline</t>
  </si>
  <si>
    <t>Q2 2022</t>
  </si>
  <si>
    <t>Q3 2022</t>
  </si>
  <si>
    <t>Q4 2022</t>
  </si>
  <si>
    <t>Q1 2023</t>
  </si>
  <si>
    <t>Q2 2023</t>
  </si>
  <si>
    <t>Q3 2023</t>
  </si>
  <si>
    <t>Q4 2023</t>
  </si>
  <si>
    <t>Q1 2024</t>
  </si>
  <si>
    <t>Q2 2024</t>
  </si>
  <si>
    <t>Q3 2024</t>
  </si>
  <si>
    <t>Q4 2024</t>
  </si>
  <si>
    <t>Q1 2025</t>
  </si>
  <si>
    <t>Q2 2025</t>
  </si>
  <si>
    <t>4/1/2020–9/30/2021</t>
  </si>
  <si>
    <t>4/1/2020–12/31/2021</t>
  </si>
  <si>
    <t>4/1/2020–3/31/2022</t>
  </si>
  <si>
    <t>4/1/2020–6/30/2022</t>
  </si>
  <si>
    <t>4/1/2021–9/30/2022</t>
  </si>
  <si>
    <t>4/1/2021–12/31/2022</t>
  </si>
  <si>
    <t>4/1/2021–3/31/2023</t>
  </si>
  <si>
    <t>4/1/2021–6/30/2023</t>
  </si>
  <si>
    <t>4/1/2022–9/30/2023</t>
  </si>
  <si>
    <t>4/1/2022–12/31/2023</t>
  </si>
  <si>
    <t>4/1/2022–3/31/2024</t>
  </si>
  <si>
    <t>4/1/2022–6/30/2024</t>
  </si>
  <si>
    <t>4/1/2023–9/30/2024</t>
  </si>
  <si>
    <t>4/1/2023–12/31/2024</t>
  </si>
  <si>
    <t>4/1/2023–3/31/2025</t>
  </si>
  <si>
    <t>4/1/2023–6/30/2025</t>
  </si>
  <si>
    <t>7/1/2021–9/30/2021</t>
  </si>
  <si>
    <t>7/1/2021–12/31/2021</t>
  </si>
  <si>
    <t>7/1/2021–3/31/2022</t>
  </si>
  <si>
    <t>7/1/2021–6/30/2022</t>
  </si>
  <si>
    <t>7/1/2022–9/30/2022</t>
  </si>
  <si>
    <t>7/1/2022–12/31/2022</t>
  </si>
  <si>
    <t>7/1/2022–3/31/2023</t>
  </si>
  <si>
    <t>7/1/2022–6/30/2023</t>
  </si>
  <si>
    <t>7/1/2023–9/30/2023</t>
  </si>
  <si>
    <t>7/1/2023–12/31/2023</t>
  </si>
  <si>
    <t>7/1/2023–3/31/2024</t>
  </si>
  <si>
    <t>7/1/2023–6/30/2024</t>
  </si>
  <si>
    <t>7/1/2024–9/30/2024</t>
  </si>
  <si>
    <t>7/1/2024–12/31/2024</t>
  </si>
  <si>
    <t>7/1/2024–3/31/2025</t>
  </si>
  <si>
    <t>7/1/2024–6/30/2025</t>
  </si>
  <si>
    <t>2/15/2022</t>
  </si>
  <si>
    <t>2/1/2022</t>
  </si>
  <si>
    <t>Numerator</t>
  </si>
  <si>
    <t>Measure 2: Pneumococcal</t>
  </si>
  <si>
    <t>Measure 3: Td/Tdap</t>
  </si>
  <si>
    <t>Measure 4: Zoster</t>
  </si>
  <si>
    <r>
      <t xml:space="preserve">1  </t>
    </r>
    <r>
      <rPr>
        <sz val="8"/>
        <color rgb="FF000000"/>
        <rFont val="Calibri"/>
        <family val="2"/>
        <scheme val="minor"/>
      </rPr>
      <t xml:space="preserve">Flu seasons (Measurement Years) span from July 1—June 30 (Q3, Q4, Q1, and Q2). Q1 and Q2 are part of the flu season named after the previous calendar year (e.g., if the Reporting Quarter is Q2 2022, it is considered part of the 2021 flu season). </t>
    </r>
  </si>
  <si>
    <r>
      <t xml:space="preserve">2  </t>
    </r>
    <r>
      <rPr>
        <sz val="8"/>
        <color rgb="FF000000"/>
        <rFont val="Calibri"/>
        <family val="2"/>
        <scheme val="minor"/>
      </rPr>
      <t xml:space="preserve">Measures will be reported quarterly. The reporting quarter (RQ) refers to the last quarter of both the Active Patient Lookback and the Measurement Period (i.e., the most recent quarter of data). </t>
    </r>
  </si>
  <si>
    <t xml:space="preserve">Organization Name: </t>
  </si>
  <si>
    <t>Reporting Quarter</t>
  </si>
  <si>
    <t xml:space="preserve">Measure 1:
Influenza </t>
  </si>
  <si>
    <t>Measure 2:
Pneumococcal</t>
  </si>
  <si>
    <r>
      <rPr>
        <b/>
        <sz val="10"/>
        <color theme="0"/>
        <rFont val="Calibri"/>
        <family val="2"/>
        <scheme val="minor"/>
      </rPr>
      <t>Measure 3</t>
    </r>
    <r>
      <rPr>
        <sz val="10"/>
        <color theme="0"/>
        <rFont val="Calibri"/>
        <family val="2"/>
        <scheme val="minor"/>
      </rPr>
      <t>:
Td/Tdap</t>
    </r>
  </si>
  <si>
    <t>Measure 4:
Zoster</t>
  </si>
  <si>
    <t>Flu Season/Measurement Year</t>
  </si>
  <si>
    <t>BL</t>
  </si>
  <si>
    <t>INT</t>
  </si>
  <si>
    <r>
      <t xml:space="preserve">3 </t>
    </r>
    <r>
      <rPr>
        <sz val="8"/>
        <color rgb="FF000000"/>
        <rFont val="Calibri"/>
        <family val="2"/>
        <scheme val="minor"/>
      </rPr>
      <t xml:space="preserve">To be eligible for each measure denominator, patients must meet Active Patient criteria (see Section 3.1 of Rise to Immunize Measure Specifications). </t>
    </r>
  </si>
  <si>
    <r>
      <rPr>
        <vertAlign val="superscript"/>
        <sz val="8"/>
        <rFont val="Calibri"/>
        <family val="2"/>
        <scheme val="minor"/>
      </rPr>
      <t xml:space="preserve">6 </t>
    </r>
    <r>
      <rPr>
        <sz val="8"/>
        <rFont val="Calibri"/>
        <family val="2"/>
        <scheme val="minor"/>
      </rPr>
      <t>Numerator Part A will be used to track the number of vaccines administered (i.e., current care gaps closed) during the campaign. It is a count of patients who received the vaccination (in the case of zoster, completed the series)</t>
    </r>
    <r>
      <rPr>
        <b/>
        <sz val="8"/>
        <rFont val="Calibri"/>
        <family val="2"/>
        <scheme val="minor"/>
      </rPr>
      <t xml:space="preserve"> during the Measurement Period (MP)</t>
    </r>
    <r>
      <rPr>
        <sz val="8"/>
        <rFont val="Calibri"/>
        <family val="2"/>
        <scheme val="minor"/>
      </rPr>
      <t>. Patients should not be counted in Part A if a vaccination was newly documented in the MP but was administered prior to the MP. The date of administration takes precedence over the date of documentation</t>
    </r>
  </si>
  <si>
    <r>
      <rPr>
        <vertAlign val="superscript"/>
        <sz val="8"/>
        <rFont val="Calibri"/>
        <family val="2"/>
        <scheme val="minor"/>
      </rPr>
      <t xml:space="preserve">7 </t>
    </r>
    <r>
      <rPr>
        <sz val="8"/>
        <rFont val="Calibri"/>
        <family val="2"/>
        <scheme val="minor"/>
      </rPr>
      <t>Numerator Part B is a count of patients who received the vaccination</t>
    </r>
    <r>
      <rPr>
        <b/>
        <sz val="8"/>
        <rFont val="Calibri"/>
        <family val="2"/>
        <scheme val="minor"/>
      </rPr>
      <t xml:space="preserve"> prior to the Measurement Period</t>
    </r>
    <r>
      <rPr>
        <sz val="8"/>
        <rFont val="Calibri"/>
        <family val="2"/>
        <scheme val="minor"/>
      </rPr>
      <t xml:space="preserve"> or ever had an adverse reaction. Patients should be counted in Part B if a vaccination was newly documented in the MP but was administered prior to the MP.</t>
    </r>
  </si>
  <si>
    <t>Measure 2: Part A %</t>
  </si>
  <si>
    <t>Measure 2: Part B %</t>
  </si>
  <si>
    <t>Measure 3:
Part B %</t>
  </si>
  <si>
    <t>Proporiton of Patients Vaccinated or Documented Over Time, split by Numerator Parts</t>
  </si>
  <si>
    <t>Measure 3: Part A %</t>
  </si>
  <si>
    <t>Measure 4: Part A %</t>
  </si>
  <si>
    <t>Measure 4:
Part B %</t>
  </si>
  <si>
    <t>Measure 5: Bundle</t>
  </si>
  <si>
    <t>Proporiton of Patients Vaccinated or Documented Over Time, most recent reporting quarter</t>
  </si>
  <si>
    <t>Measure 5:
Bundle</t>
  </si>
  <si>
    <r>
      <t xml:space="preserve">NOTE: </t>
    </r>
    <r>
      <rPr>
        <b/>
        <u/>
        <sz val="11"/>
        <color theme="1"/>
        <rFont val="Calibri"/>
        <family val="2"/>
        <scheme val="minor"/>
      </rPr>
      <t>Data submission cannot be accepted unless all Denominators, Numerators, and Numerator Parts have been populated for that particular Reporting Quarter</t>
    </r>
    <r>
      <rPr>
        <b/>
        <sz val="11"/>
        <color theme="1"/>
        <rFont val="Calibri"/>
        <family val="2"/>
        <scheme val="minor"/>
      </rPr>
      <t>.</t>
    </r>
  </si>
  <si>
    <t>Currently displaying:</t>
  </si>
  <si>
    <t>Basic</t>
  </si>
  <si>
    <t>Core</t>
  </si>
  <si>
    <r>
      <t xml:space="preserve">Proportion
</t>
    </r>
    <r>
      <rPr>
        <sz val="10"/>
        <color theme="0"/>
        <rFont val="Calibri"/>
        <family val="2"/>
        <scheme val="minor"/>
      </rPr>
      <t>% vaxxed this flu season</t>
    </r>
  </si>
  <si>
    <r>
      <t xml:space="preserve">Proportion 
</t>
    </r>
    <r>
      <rPr>
        <sz val="10"/>
        <color theme="0"/>
        <rFont val="Calibri"/>
        <family val="2"/>
        <scheme val="minor"/>
      </rPr>
      <t>% ever vaxxed ((A+B)/Denom)</t>
    </r>
  </si>
  <si>
    <r>
      <t xml:space="preserve">Proportion
</t>
    </r>
    <r>
      <rPr>
        <sz val="10"/>
        <color theme="0"/>
        <rFont val="Calibri"/>
        <family val="2"/>
        <scheme val="minor"/>
      </rPr>
      <t>% ever vaxxed ((A+B)/Denom)</t>
    </r>
  </si>
  <si>
    <t>Current Flu Season (MP)</t>
  </si>
  <si>
    <t>Intervention</t>
  </si>
  <si>
    <r>
      <t xml:space="preserve">2. </t>
    </r>
    <r>
      <rPr>
        <b/>
        <sz val="11"/>
        <color theme="1"/>
        <rFont val="Calibri"/>
        <family val="2"/>
        <scheme val="minor"/>
      </rPr>
      <t>Enter your organization name in cell E4 of the Data Entry tab</t>
    </r>
    <r>
      <rPr>
        <sz val="11"/>
        <color theme="1"/>
        <rFont val="Calibri"/>
        <family val="2"/>
        <scheme val="minor"/>
      </rPr>
      <t xml:space="preserve">, so we can identify and track your submission. Your organization name will then be populated for the rest of the reporting and summary tabs.
</t>
    </r>
  </si>
  <si>
    <r>
      <t>3.</t>
    </r>
    <r>
      <rPr>
        <b/>
        <sz val="11"/>
        <color theme="1"/>
        <rFont val="Calibri"/>
        <family val="2"/>
        <scheme val="minor"/>
      </rPr>
      <t xml:space="preserve"> Enter your Track (Basic or Core) in cell E5 of the Data Entry tab</t>
    </r>
    <r>
      <rPr>
        <sz val="11"/>
        <color theme="1"/>
        <rFont val="Calibri"/>
        <family val="2"/>
        <scheme val="minor"/>
      </rPr>
      <t xml:space="preserve">. Completing step 2 and 3 will reveal cells for data entry based on your Track. 
</t>
    </r>
  </si>
  <si>
    <t xml:space="preserve"> Proportion of Eligible Pts. w/ all 4 Vaccinations</t>
  </si>
  <si>
    <r>
      <rPr>
        <b/>
        <sz val="11"/>
        <color theme="1"/>
        <rFont val="Calibri"/>
        <family val="2"/>
        <scheme val="minor"/>
      </rPr>
      <t xml:space="preserve">Each Reporting Quarter, </t>
    </r>
    <r>
      <rPr>
        <b/>
        <u/>
        <sz val="11"/>
        <color theme="1"/>
        <rFont val="Calibri"/>
        <family val="2"/>
        <scheme val="minor"/>
      </rPr>
      <t>add your new data</t>
    </r>
    <r>
      <rPr>
        <b/>
        <sz val="11"/>
        <color theme="1"/>
        <rFont val="Calibri"/>
        <family val="2"/>
        <scheme val="minor"/>
      </rPr>
      <t xml:space="preserve"> to the template and repeat the process outlined above. This template will provide you with a running record of your measure data. </t>
    </r>
    <r>
      <rPr>
        <sz val="11"/>
        <color theme="1"/>
        <rFont val="Calibri"/>
        <family val="2"/>
        <scheme val="minor"/>
      </rPr>
      <t xml:space="preserve">
- Should you need to</t>
    </r>
    <r>
      <rPr>
        <b/>
        <sz val="11"/>
        <color theme="1"/>
        <rFont val="Calibri"/>
        <family val="2"/>
        <scheme val="minor"/>
      </rPr>
      <t xml:space="preserve"> resubmit</t>
    </r>
    <r>
      <rPr>
        <sz val="11"/>
        <color theme="1"/>
        <rFont val="Calibri"/>
        <family val="2"/>
        <scheme val="minor"/>
      </rPr>
      <t xml:space="preserve"> data for any reason, simply overwrite the data for that Reporting Quarter and re-send the template. The portal will update your data and keep a historical record of all entries and changes. Data can be updated at any time.
- If for any reason you</t>
    </r>
    <r>
      <rPr>
        <b/>
        <sz val="11"/>
        <color theme="1"/>
        <rFont val="Calibri"/>
        <family val="2"/>
        <scheme val="minor"/>
      </rPr>
      <t xml:space="preserve"> lose</t>
    </r>
    <r>
      <rPr>
        <sz val="11"/>
        <color theme="1"/>
        <rFont val="Calibri"/>
        <family val="2"/>
        <scheme val="minor"/>
      </rPr>
      <t xml:space="preserve"> your copy of the template or the data, we will be able to retrieve your data and help you repopulate a new template.</t>
    </r>
  </si>
  <si>
    <t>Basic Track (Measure 1 and 2 only)</t>
  </si>
  <si>
    <t>Core Track (All Measures, 1-5)</t>
  </si>
  <si>
    <t>Prior to MP
(Part B)</t>
  </si>
  <si>
    <t>During MP 
(Part A)</t>
  </si>
  <si>
    <t>Total Vaccinated
(A+B)</t>
  </si>
  <si>
    <t xml:space="preserve"> During MP
(Part A)</t>
  </si>
  <si>
    <t>Measurement Period
(Cumulative Quarters)</t>
  </si>
  <si>
    <t>Proportion of Patients Vaccinated or Documented, split by Numerator Parts</t>
  </si>
  <si>
    <r>
      <t xml:space="preserve">1. Data are entered on the Data Entry tab. </t>
    </r>
    <r>
      <rPr>
        <b/>
        <sz val="12"/>
        <rFont val="Calibri"/>
        <family val="2"/>
        <scheme val="minor"/>
      </rPr>
      <t>D</t>
    </r>
    <r>
      <rPr>
        <b/>
        <sz val="12"/>
        <color indexed="8"/>
        <rFont val="Calibri"/>
        <family val="2"/>
      </rPr>
      <t>ata can only be entered in blue shaded cells</t>
    </r>
    <r>
      <rPr>
        <sz val="11"/>
        <color theme="1"/>
        <rFont val="Calibri"/>
        <family val="2"/>
        <scheme val="minor"/>
      </rPr>
      <t xml:space="preserve">. Each Reporting Quarter, all blue cells must be populated by the reporting organization. White cells will be auto-populated. 
</t>
    </r>
    <r>
      <rPr>
        <b/>
        <sz val="11"/>
        <color theme="1"/>
        <rFont val="Calibri"/>
        <family val="2"/>
        <scheme val="minor"/>
      </rPr>
      <t>Data entry cells will be grayed out until steps 2 and 3 are completed. To preserve data validation, do not copy and paste values across cells.</t>
    </r>
    <r>
      <rPr>
        <sz val="11"/>
        <color theme="1"/>
        <rFont val="Calibri"/>
        <family val="2"/>
        <scheme val="minor"/>
      </rPr>
      <t xml:space="preserve">
</t>
    </r>
  </si>
  <si>
    <t>RiseToImmunize@amga.org</t>
  </si>
  <si>
    <t>Measure 6: RSV</t>
  </si>
  <si>
    <t>Measure 7: COVID-19</t>
  </si>
  <si>
    <r>
      <t xml:space="preserve">Proportion
</t>
    </r>
    <r>
      <rPr>
        <sz val="10"/>
        <color theme="0"/>
        <rFont val="Calibri"/>
        <family val="2"/>
        <scheme val="minor"/>
      </rPr>
      <t>% vaxxed this MY</t>
    </r>
  </si>
  <si>
    <t>Q3 2025</t>
  </si>
  <si>
    <t>Q4 2025</t>
  </si>
  <si>
    <t>Q1 2026</t>
  </si>
  <si>
    <t>Q2 2026</t>
  </si>
  <si>
    <t>Q3 2026</t>
  </si>
  <si>
    <t>Q4 2026</t>
  </si>
  <si>
    <t>Q1 2027</t>
  </si>
  <si>
    <t>Q2 2027</t>
  </si>
  <si>
    <t>4/1/2024–9/30/2025</t>
  </si>
  <si>
    <t>4/1/2024–12/31/2025</t>
  </si>
  <si>
    <t>4/1/2024–3/31/2026</t>
  </si>
  <si>
    <t>4/1/2024–6/30/2026</t>
  </si>
  <si>
    <t>4/1/2025–9/30/2026</t>
  </si>
  <si>
    <t>4/1/2025–12/31/2026</t>
  </si>
  <si>
    <t>4/1/2025–3/31/2027</t>
  </si>
  <si>
    <t>4/1/2025–6/30/2027</t>
  </si>
  <si>
    <t>Measure 8: Hepatitis B</t>
  </si>
  <si>
    <t xml:space="preserve">Track: </t>
  </si>
  <si>
    <t xml:space="preserve">RSV: </t>
  </si>
  <si>
    <t xml:space="preserve">COVID-19: </t>
  </si>
  <si>
    <t xml:space="preserve">Hep B: </t>
  </si>
  <si>
    <t>Yes</t>
  </si>
  <si>
    <t>No</t>
  </si>
  <si>
    <t>Are you reporting the following Expansion Measures?</t>
  </si>
  <si>
    <t>Expansion Measures (Measures 6-8)</t>
  </si>
  <si>
    <t>Measure 1 (Flu)</t>
  </si>
  <si>
    <t>Measure 2 (Pneumo)</t>
  </si>
  <si>
    <t>Measure 3 (Td/Tdap)</t>
  </si>
  <si>
    <t>Measure 4 (Zoster)</t>
  </si>
  <si>
    <t>Measure 5 (Bundle)</t>
  </si>
  <si>
    <t>Measure 6 (RSV)</t>
  </si>
  <si>
    <t>Current MY</t>
  </si>
  <si>
    <t>Measure 7 (COVID-19)</t>
  </si>
  <si>
    <t>Measure 8 (Hepatitis B)</t>
  </si>
  <si>
    <t>M6 RSV</t>
  </si>
  <si>
    <t>M7 COVID</t>
  </si>
  <si>
    <t>M8: Hep B</t>
  </si>
  <si>
    <t>5. Each Reporting Quarter, fill out the cells for each measure you are reporting. The measures are:</t>
  </si>
  <si>
    <r>
      <t>4.</t>
    </r>
    <r>
      <rPr>
        <b/>
        <sz val="11"/>
        <color theme="1"/>
        <rFont val="Calibri"/>
        <family val="2"/>
        <scheme val="minor"/>
      </rPr>
      <t xml:space="preserve"> If you are reporting Expansion measures, select 'Yes' in cells E7, E8, and E9 for the corresponding measures. </t>
    </r>
    <r>
      <rPr>
        <sz val="11"/>
        <color theme="1"/>
        <rFont val="Calibri"/>
        <family val="2"/>
        <scheme val="minor"/>
      </rPr>
      <t xml:space="preserve">Selecting 'Yes' will reveal the corresponding cells.
</t>
    </r>
  </si>
  <si>
    <r>
      <t xml:space="preserve">6. Prior to submitting, your data should be reviewed in the green tabs as well as the data entry tab. Please review these tabs regularly. </t>
    </r>
    <r>
      <rPr>
        <u/>
        <sz val="11"/>
        <color theme="1"/>
        <rFont val="Calibri"/>
        <family val="2"/>
        <scheme val="minor"/>
      </rPr>
      <t>Any significant changes from quarter to quarter in denominators, numerators, or rates should be reviewed by your team</t>
    </r>
    <r>
      <rPr>
        <sz val="11"/>
        <color theme="1"/>
        <rFont val="Calibri"/>
        <family val="2"/>
        <scheme val="minor"/>
      </rPr>
      <t xml:space="preserve"> to determine if the change represents a data error or is consistent with expectations (based on interventions or external shock to system, e.g., pandemic, mergers, and acquisitions, etc.). </t>
    </r>
    <r>
      <rPr>
        <u/>
        <sz val="11"/>
        <color theme="1"/>
        <rFont val="Calibri"/>
        <family val="2"/>
        <scheme val="minor"/>
      </rPr>
      <t>This explanation should be submitted in the body of the submission e-mail.</t>
    </r>
  </si>
  <si>
    <r>
      <t xml:space="preserve">7. </t>
    </r>
    <r>
      <rPr>
        <b/>
        <sz val="11"/>
        <color theme="3"/>
        <rFont val="Calibri"/>
        <family val="2"/>
        <scheme val="minor"/>
      </rPr>
      <t>Submisison:</t>
    </r>
    <r>
      <rPr>
        <sz val="11"/>
        <color theme="3"/>
        <rFont val="Calibri"/>
        <family val="2"/>
        <scheme val="minor"/>
      </rPr>
      <t xml:space="preserve"> Once your data have been reviewed and approved internally by the appropriate members of your team, </t>
    </r>
    <r>
      <rPr>
        <sz val="11"/>
        <color theme="3"/>
        <rFont val="Calibri"/>
        <family val="2"/>
      </rPr>
      <t>you can submit your data by</t>
    </r>
    <r>
      <rPr>
        <sz val="11"/>
        <color theme="3"/>
        <rFont val="Calibri"/>
        <family val="2"/>
        <scheme val="minor"/>
      </rPr>
      <t xml:space="preserve"> attaching this template to an e-mail and sending it to: </t>
    </r>
  </si>
  <si>
    <r>
      <t xml:space="preserve">8. </t>
    </r>
    <r>
      <rPr>
        <b/>
        <sz val="11"/>
        <color theme="1"/>
        <rFont val="Calibri"/>
        <family val="2"/>
        <scheme val="minor"/>
      </rPr>
      <t>After submission</t>
    </r>
    <r>
      <rPr>
        <sz val="11"/>
        <color theme="1"/>
        <rFont val="Calibri"/>
        <family val="2"/>
        <scheme val="minor"/>
      </rPr>
      <t xml:space="preserve">: When your e-mail has been received by our secure data repository, </t>
    </r>
    <r>
      <rPr>
        <b/>
        <sz val="11"/>
        <color indexed="8"/>
        <rFont val="Calibri"/>
        <family val="2"/>
      </rPr>
      <t>you will receive an e-mail response</t>
    </r>
    <r>
      <rPr>
        <sz val="11"/>
        <color theme="1"/>
        <rFont val="Calibri"/>
        <family val="2"/>
        <scheme val="minor"/>
      </rPr>
      <t xml:space="preserve"> (typically within an hour) indicating that your data were either successfully loaded, or that your data could not be loaded due to a specific error. 
If you are not able to determine the source of the error, or </t>
    </r>
    <r>
      <rPr>
        <b/>
        <sz val="11"/>
        <color indexed="8"/>
        <rFont val="Calibri"/>
        <family val="2"/>
      </rPr>
      <t>if you have any questions</t>
    </r>
    <r>
      <rPr>
        <sz val="11"/>
        <color theme="1"/>
        <rFont val="Calibri"/>
        <family val="2"/>
        <scheme val="minor"/>
      </rPr>
      <t>, please reach out to the campaign data POC (Stephen Shields) for help in resolving the issue at:</t>
    </r>
  </si>
  <si>
    <r>
      <t>Detailed measure specifications, code lists, reporting updates, data benchmark reports, etc. can be found in the Measurement section of the Rise to Immunize</t>
    </r>
    <r>
      <rPr>
        <sz val="11"/>
        <color theme="1"/>
        <rFont val="Aptos Narrow"/>
        <family val="2"/>
      </rPr>
      <t>®</t>
    </r>
    <r>
      <rPr>
        <sz val="11"/>
        <color theme="1"/>
        <rFont val="Calibri"/>
        <family val="2"/>
        <scheme val="minor"/>
      </rPr>
      <t xml:space="preserve"> website.</t>
    </r>
  </si>
  <si>
    <t>Scroll to the right and down to find Expansion Measure cells</t>
  </si>
  <si>
    <t xml:space="preserve">-  Measure 1: Influenza: Proportion of eligible patients who received an influenza vaccination any time during the current flu season, i.e., the Measurement Year
             -  Enter the Denominator first, followed by the Numerator.
-  Measure 2: Pneumococcal: Proportion of eligible patients who were administered a pneumococcal vaccine during the Measurement Year or are documented as up to date on their pneumococcal vaccination. 
            -  Enter the Denominator first, followed by Numerator Part A, followed by Numerator Part B.
 -  Measure 3: Td/Tdap: Proportion of eligible patients who were administered a Td or Tdap vaccine during the Measurement Year or are documented as up to date on their Td or Tdap vaccination.
             -  Denominator will self-populate (same as denominator for Measure 1). Enter Numerator 
                Part  A first, followed by Numerator Part B.
 -  Measure 4: Zoster: Proportion of eligible patients who completed the zoster vaccination series during the Measurement Year or are documented as up to date on their zoster vaccination.
             - Enter the Denominator first, followed by Numerator Part A, followed by Numerator Part B.
-  Measure 5: Bundle: Proportion of eligible patients who are up to date on all four required vaccinations (influenza, pneumococcal, zoster, Td/Tdap).
             - Denominator will self-populate (same as denominator for Measure 2). Enter Numerator.  
Expansion measures: 
- Measure 6: RSV: Proportion of eligible patients who were administered an RSV vaccine during the Measurement Year or are documented as up to date on their RSV vaccination. 
             - Enter the Denominator first, followed by Numerator Part A, followed by Numerator Part B.
- Measure 7: COVID-19: Proportion of eligible patients who received a COVID-19 vaccination any time during the current Measurement Year
             -  Enter the Denominator first, followed by the Numerator.
- Measure 8: Hepatitis B: Proportion of eligible patients who completed a hepatitis B vaccination series during the Measurement Year or are documented as up to date on their Hepatitis B vaccination.
             - Enter the Denominator first, followed by Numerator Part A, followed by Numerator Part B.
Percentages will auto-populate after Numerators and Denominators are entered.            
   </t>
  </si>
  <si>
    <r>
      <t>Reporting Quarter</t>
    </r>
    <r>
      <rPr>
        <b/>
        <vertAlign val="superscript"/>
        <sz val="10"/>
        <color theme="0"/>
        <rFont val="Calibri"/>
        <family val="2"/>
        <scheme val="minor"/>
      </rPr>
      <t>2</t>
    </r>
  </si>
  <si>
    <r>
      <t>Active Patient 18-month Lookback</t>
    </r>
    <r>
      <rPr>
        <b/>
        <vertAlign val="superscript"/>
        <sz val="10"/>
        <color theme="0"/>
        <rFont val="Calibri"/>
        <family val="2"/>
        <scheme val="minor"/>
      </rPr>
      <t xml:space="preserve">3 </t>
    </r>
  </si>
  <si>
    <r>
      <t>Data submission window</t>
    </r>
    <r>
      <rPr>
        <b/>
        <vertAlign val="superscript"/>
        <sz val="10"/>
        <color theme="0"/>
        <rFont val="Calibri"/>
        <family val="2"/>
        <scheme val="minor"/>
      </rPr>
      <t>4</t>
    </r>
  </si>
  <si>
    <r>
      <t xml:space="preserve">Proportion 
</t>
    </r>
    <r>
      <rPr>
        <sz val="10"/>
        <color theme="0"/>
        <rFont val="Calibri"/>
        <family val="2"/>
        <scheme val="minor"/>
      </rPr>
      <t>% pts. w/ all vaccinations</t>
    </r>
  </si>
  <si>
    <r>
      <t>Part A</t>
    </r>
    <r>
      <rPr>
        <b/>
        <vertAlign val="superscript"/>
        <sz val="10"/>
        <color theme="0"/>
        <rFont val="Calibri"/>
        <family val="2"/>
        <scheme val="minor"/>
      </rPr>
      <t>6</t>
    </r>
  </si>
  <si>
    <r>
      <t>Part B</t>
    </r>
    <r>
      <rPr>
        <b/>
        <vertAlign val="superscript"/>
        <sz val="10"/>
        <color theme="0"/>
        <rFont val="Calibri"/>
        <family val="2"/>
        <scheme val="minor"/>
      </rPr>
      <t>7</t>
    </r>
  </si>
  <si>
    <r>
      <t>Intervention Measurement Year</t>
    </r>
    <r>
      <rPr>
        <b/>
        <vertAlign val="superscript"/>
        <sz val="10"/>
        <rFont val="Calibri"/>
        <family val="2"/>
        <scheme val="minor"/>
      </rPr>
      <t>1</t>
    </r>
  </si>
  <si>
    <r>
      <t>Intervention MY</t>
    </r>
    <r>
      <rPr>
        <b/>
        <vertAlign val="superscript"/>
        <sz val="10"/>
        <rFont val="Calibri"/>
        <family val="2"/>
        <scheme val="minor"/>
      </rPr>
      <t>1</t>
    </r>
  </si>
  <si>
    <t xml:space="preserve">Org. Name: </t>
  </si>
  <si>
    <r>
      <t>Denominator</t>
    </r>
    <r>
      <rPr>
        <b/>
        <vertAlign val="superscript"/>
        <sz val="10"/>
        <color theme="0"/>
        <rFont val="Calibri"/>
        <family val="2"/>
        <scheme val="minor"/>
      </rPr>
      <t>5</t>
    </r>
    <r>
      <rPr>
        <b/>
        <sz val="10"/>
        <color theme="0"/>
        <rFont val="Calibri"/>
        <family val="2"/>
        <scheme val="minor"/>
      </rPr>
      <t xml:space="preserve">
</t>
    </r>
    <r>
      <rPr>
        <b/>
        <sz val="8"/>
        <color theme="0"/>
        <rFont val="Calibri"/>
        <family val="2"/>
        <scheme val="minor"/>
      </rPr>
      <t>Age 19+</t>
    </r>
  </si>
  <si>
    <r>
      <t>Denominator</t>
    </r>
    <r>
      <rPr>
        <b/>
        <vertAlign val="superscript"/>
        <sz val="10"/>
        <color theme="0"/>
        <rFont val="Calibri"/>
        <family val="2"/>
        <scheme val="minor"/>
      </rPr>
      <t>5</t>
    </r>
    <r>
      <rPr>
        <b/>
        <sz val="10"/>
        <color theme="0"/>
        <rFont val="Calibri"/>
        <family val="2"/>
        <scheme val="minor"/>
      </rPr>
      <t xml:space="preserve">
</t>
    </r>
    <r>
      <rPr>
        <b/>
        <sz val="8"/>
        <color theme="0"/>
        <rFont val="Calibri"/>
        <family val="2"/>
        <scheme val="minor"/>
      </rPr>
      <t>Age 50+</t>
    </r>
  </si>
  <si>
    <r>
      <t>Denominator</t>
    </r>
    <r>
      <rPr>
        <b/>
        <vertAlign val="superscript"/>
        <sz val="10"/>
        <color theme="0"/>
        <rFont val="Calibri"/>
        <family val="2"/>
        <scheme val="minor"/>
      </rPr>
      <t>5</t>
    </r>
    <r>
      <rPr>
        <b/>
        <sz val="8"/>
        <color theme="0"/>
        <rFont val="Calibri"/>
        <family val="2"/>
        <scheme val="minor"/>
      </rPr>
      <t>Age 19+</t>
    </r>
  </si>
  <si>
    <r>
      <t>Denominator</t>
    </r>
    <r>
      <rPr>
        <b/>
        <vertAlign val="superscript"/>
        <sz val="10"/>
        <color theme="0"/>
        <rFont val="Calibri"/>
        <family val="2"/>
        <scheme val="minor"/>
      </rPr>
      <t>5</t>
    </r>
    <r>
      <rPr>
        <b/>
        <sz val="10"/>
        <color theme="0"/>
        <rFont val="Calibri"/>
        <family val="2"/>
        <scheme val="minor"/>
      </rPr>
      <t xml:space="preserve">
</t>
    </r>
    <r>
      <rPr>
        <b/>
        <sz val="8"/>
        <color theme="0"/>
        <rFont val="Calibri"/>
        <family val="2"/>
        <scheme val="minor"/>
      </rPr>
      <t>Age 19-59</t>
    </r>
  </si>
  <si>
    <t>7/1/2025–9/30/2025</t>
  </si>
  <si>
    <t>7/1/2025–12/31/2025</t>
  </si>
  <si>
    <t>7/1/2025–3/31/2026</t>
  </si>
  <si>
    <t>7/1/2025–6/30/2026</t>
  </si>
  <si>
    <t>7/1/2026–9/30/2026</t>
  </si>
  <si>
    <t>7/1/2026–12/31/2026</t>
  </si>
  <si>
    <t>7/1/2026–12/31/2027</t>
  </si>
  <si>
    <r>
      <t xml:space="preserve">4  </t>
    </r>
    <r>
      <rPr>
        <sz val="8"/>
        <rFont val="Calibri"/>
        <family val="2"/>
        <scheme val="minor"/>
      </rPr>
      <t>In most cases, data will be due 2 weeks after the end of the Reporting Quarter.</t>
    </r>
  </si>
  <si>
    <r>
      <t>Denominator</t>
    </r>
    <r>
      <rPr>
        <b/>
        <vertAlign val="superscript"/>
        <sz val="10"/>
        <color theme="0"/>
        <rFont val="Calibri"/>
        <family val="2"/>
        <scheme val="minor"/>
      </rPr>
      <t>5</t>
    </r>
    <r>
      <rPr>
        <b/>
        <sz val="10"/>
        <color theme="0"/>
        <rFont val="Calibri"/>
        <family val="2"/>
        <scheme val="minor"/>
      </rPr>
      <t xml:space="preserve">
</t>
    </r>
    <r>
      <rPr>
        <b/>
        <sz val="8"/>
        <color theme="0"/>
        <rFont val="Calibri"/>
        <family val="2"/>
        <scheme val="minor"/>
      </rPr>
      <t>Age 75+</t>
    </r>
  </si>
  <si>
    <r>
      <t xml:space="preserve">Enter fields in column E to reveal cells. </t>
    </r>
    <r>
      <rPr>
        <sz val="10"/>
        <color rgb="FF9A252E"/>
        <rFont val="Calibri"/>
        <family val="2"/>
        <scheme val="minor"/>
      </rPr>
      <t>Then, enter data in all light blue shaded cells. Data in white cells will be auto populated.</t>
    </r>
    <r>
      <rPr>
        <b/>
        <sz val="10"/>
        <color rgb="FF9A252E"/>
        <rFont val="Calibri"/>
        <family val="2"/>
        <scheme val="minor"/>
      </rPr>
      <t xml:space="preserve">
</t>
    </r>
    <r>
      <rPr>
        <sz val="10"/>
        <color rgb="FF9A252E"/>
        <rFont val="Calibri"/>
        <family val="2"/>
        <scheme val="minor"/>
      </rPr>
      <t>To preserve data validation, please do not copy/paste data across cells. Enter data from left to right</t>
    </r>
  </si>
  <si>
    <r>
      <t>Denominator</t>
    </r>
    <r>
      <rPr>
        <b/>
        <vertAlign val="superscript"/>
        <sz val="10"/>
        <color theme="0"/>
        <rFont val="Calibri"/>
        <family val="2"/>
        <scheme val="minor"/>
      </rPr>
      <t>5</t>
    </r>
    <r>
      <rPr>
        <b/>
        <sz val="8"/>
        <color theme="0"/>
        <rFont val="Calibri"/>
        <family val="2"/>
        <scheme val="minor"/>
      </rPr>
      <t>Age 50+</t>
    </r>
  </si>
  <si>
    <r>
      <t xml:space="preserve">5 </t>
    </r>
    <r>
      <rPr>
        <sz val="8"/>
        <rFont val="Calibri"/>
        <family val="2"/>
        <scheme val="minor"/>
      </rPr>
      <t xml:space="preserve"> Denominators for Measures 1, 3, and 7 are equivalent to the Active Patient Population (APL). Measure 2, 4, and 5 include patients frm the APL who are age 50 and older. Measure 6 only includes patients 75+. Measure 8 only includes patients 19-59. </t>
    </r>
    <r>
      <rPr>
        <vertAlign val="superscript"/>
        <sz val="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</si>
</sst>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_(* #,##0_);_(* \(#,##0\);_(* &quot;-&quot;??_);_(@_)"/>
  </numFmts>
  <fonts count="6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4"/>
      <color rgb="FF09727D"/>
      <name val="Calibri"/>
      <family val="2"/>
      <scheme val="minor"/>
    </font>
    <font>
      <i/>
      <sz val="10"/>
      <color theme="1"/>
      <name val="Calibri"/>
      <family val="2"/>
      <scheme val="minor"/>
    </font>
    <font>
      <b/>
      <sz val="12"/>
      <color indexed="8"/>
      <name val="Calibri"/>
      <family val="2"/>
    </font>
    <font>
      <b/>
      <sz val="12"/>
      <color theme="1"/>
      <name val="Calibri"/>
      <family val="2"/>
      <scheme val="minor"/>
    </font>
    <font>
      <u/>
      <sz val="11"/>
      <color theme="1"/>
      <name val="Calibri"/>
      <family val="2"/>
      <scheme val="minor"/>
    </font>
    <font>
      <b/>
      <sz val="11"/>
      <color indexed="8"/>
      <name val="Calibri"/>
      <family val="2"/>
    </font>
    <font>
      <sz val="14"/>
      <color theme="1"/>
      <name val="Calibri"/>
      <family val="2"/>
      <scheme val="minor"/>
    </font>
    <font>
      <b/>
      <sz val="12"/>
      <color rgb="FF9A252E"/>
      <name val="Calibri"/>
      <family val="2"/>
      <scheme val="minor"/>
    </font>
    <font>
      <sz val="12"/>
      <color theme="1"/>
      <name val="Calibri"/>
      <family val="2"/>
      <scheme val="minor"/>
    </font>
    <font>
      <sz val="12"/>
      <color theme="4"/>
      <name val="Calibri"/>
      <family val="2"/>
      <scheme val="minor"/>
    </font>
    <font>
      <sz val="11"/>
      <color rgb="FF000000"/>
      <name val="Calibri"/>
      <family val="2"/>
      <scheme val="minor"/>
    </font>
    <font>
      <sz val="10"/>
      <color theme="1"/>
      <name val="Calibri"/>
      <family val="2"/>
      <scheme val="minor"/>
    </font>
    <font>
      <sz val="18"/>
      <color theme="1"/>
      <name val="Calibri"/>
      <family val="2"/>
      <scheme val="minor"/>
    </font>
    <font>
      <b/>
      <i/>
      <sz val="12"/>
      <color rgb="FF09727D"/>
      <name val="Calibri"/>
      <family val="2"/>
      <scheme val="minor"/>
    </font>
    <font>
      <sz val="11"/>
      <name val="Calibri"/>
      <family val="2"/>
      <scheme val="minor"/>
    </font>
    <font>
      <vertAlign val="superscript"/>
      <sz val="8"/>
      <color rgb="FF000000"/>
      <name val="Calibri"/>
      <family val="2"/>
      <scheme val="minor"/>
    </font>
    <font>
      <sz val="8"/>
      <color rgb="FF000000"/>
      <name val="Calibri"/>
      <family val="2"/>
      <scheme val="minor"/>
    </font>
    <font>
      <vertAlign val="superscript"/>
      <sz val="8"/>
      <name val="Calibri"/>
      <family val="2"/>
      <scheme val="minor"/>
    </font>
    <font>
      <sz val="8"/>
      <name val="Calibri"/>
      <family val="2"/>
      <scheme val="minor"/>
    </font>
    <font>
      <b/>
      <sz val="10"/>
      <color theme="0"/>
      <name val="Calibri"/>
      <family val="2"/>
      <scheme val="minor"/>
    </font>
    <font>
      <sz val="10"/>
      <color theme="0"/>
      <name val="Calibri"/>
      <family val="2"/>
      <scheme val="minor"/>
    </font>
    <font>
      <b/>
      <sz val="14"/>
      <color theme="1"/>
      <name val="Calibri"/>
      <family val="2"/>
      <scheme val="major"/>
    </font>
    <font>
      <sz val="14"/>
      <color theme="1"/>
      <name val="Calibri"/>
      <family val="2"/>
      <scheme val="major"/>
    </font>
    <font>
      <b/>
      <sz val="8"/>
      <name val="Calibri"/>
      <family val="2"/>
      <scheme val="minor"/>
    </font>
    <font>
      <b/>
      <sz val="12"/>
      <name val="Calibri"/>
      <family val="2"/>
      <scheme val="minor"/>
    </font>
    <font>
      <b/>
      <u/>
      <sz val="11"/>
      <color theme="1"/>
      <name val="Calibri"/>
      <family val="2"/>
      <scheme val="minor"/>
    </font>
    <font>
      <sz val="22"/>
      <color theme="9" tint="0.39997558519241921"/>
      <name val="Calibri"/>
      <family val="2"/>
      <scheme val="minor"/>
    </font>
    <font>
      <sz val="22"/>
      <color theme="6" tint="0.39997558519241921"/>
      <name val="Calibri"/>
      <family val="2"/>
      <scheme val="minor"/>
    </font>
    <font>
      <sz val="22"/>
      <color theme="8" tint="0.39997558519241921"/>
      <name val="Calibri"/>
      <family val="2"/>
      <scheme val="minor"/>
    </font>
    <font>
      <sz val="22"/>
      <color theme="5" tint="-0.249977111117893"/>
      <name val="Calibri"/>
      <family val="2"/>
      <scheme val="minor"/>
    </font>
    <font>
      <sz val="22"/>
      <color theme="1" tint="-0.499984740745262"/>
      <name val="Calibri"/>
      <family val="2"/>
      <scheme val="minor"/>
    </font>
    <font>
      <b/>
      <sz val="16"/>
      <color theme="1"/>
      <name val="Calibri"/>
      <family val="2"/>
      <scheme val="minor"/>
    </font>
    <font>
      <b/>
      <sz val="11"/>
      <color theme="3"/>
      <name val="Calibri"/>
      <family val="2"/>
      <scheme val="minor"/>
    </font>
    <font>
      <u/>
      <sz val="14"/>
      <color theme="10"/>
      <name val="Calibri"/>
      <family val="2"/>
      <scheme val="minor"/>
    </font>
    <font>
      <sz val="11"/>
      <color theme="3"/>
      <name val="Calibri"/>
      <family val="2"/>
      <scheme val="minor"/>
    </font>
    <font>
      <sz val="11"/>
      <color theme="3"/>
      <name val="Calibri"/>
      <family val="2"/>
    </font>
    <font>
      <b/>
      <sz val="18"/>
      <color rgb="FF09727D"/>
      <name val="Calibri"/>
      <family val="2"/>
      <scheme val="minor"/>
    </font>
    <font>
      <sz val="22"/>
      <color rgb="FFC50D7B"/>
      <name val="Calibri"/>
      <family val="2"/>
      <scheme val="minor"/>
    </font>
    <font>
      <sz val="22"/>
      <color rgb="FF8A7950"/>
      <name val="Calibri"/>
      <family val="2"/>
      <scheme val="minor"/>
    </font>
    <font>
      <sz val="22"/>
      <color rgb="FFF09942"/>
      <name val="Calibri"/>
      <family val="2"/>
      <scheme val="minor"/>
    </font>
    <font>
      <sz val="22"/>
      <color theme="6"/>
      <name val="Calibri"/>
      <family val="2"/>
      <scheme val="minor"/>
    </font>
    <font>
      <sz val="22"/>
      <color theme="8"/>
      <name val="Calibri"/>
      <family val="2"/>
      <scheme val="minor"/>
    </font>
    <font>
      <sz val="22"/>
      <color theme="5"/>
      <name val="Calibri"/>
      <family val="2"/>
      <scheme val="minor"/>
    </font>
    <font>
      <sz val="22"/>
      <color theme="3"/>
      <name val="Calibri"/>
      <family val="2"/>
      <scheme val="minor"/>
    </font>
    <font>
      <sz val="11"/>
      <color theme="1"/>
      <name val="Aptos Narrow"/>
      <family val="2"/>
    </font>
    <font>
      <b/>
      <sz val="11"/>
      <color rgb="FF9A252E"/>
      <name val="Calibri"/>
      <family val="2"/>
      <scheme val="minor"/>
    </font>
    <font>
      <b/>
      <vertAlign val="superscript"/>
      <sz val="10"/>
      <color theme="0"/>
      <name val="Calibri"/>
      <family val="2"/>
      <scheme val="minor"/>
    </font>
    <font>
      <b/>
      <sz val="10"/>
      <color theme="1"/>
      <name val="Calibri"/>
      <family val="2"/>
      <scheme val="minor"/>
    </font>
    <font>
      <sz val="10"/>
      <color rgb="FF000000"/>
      <name val="Calibri"/>
      <family val="2"/>
      <scheme val="minor"/>
    </font>
    <font>
      <sz val="10"/>
      <color rgb="FF000000"/>
      <name val="Calibri"/>
      <family val="2"/>
    </font>
    <font>
      <sz val="10"/>
      <name val="Calibri"/>
      <family val="2"/>
      <scheme val="minor"/>
    </font>
    <font>
      <b/>
      <sz val="10"/>
      <name val="Calibri"/>
      <family val="2"/>
      <scheme val="minor"/>
    </font>
    <font>
      <b/>
      <vertAlign val="superscript"/>
      <sz val="10"/>
      <name val="Calibri"/>
      <family val="2"/>
      <scheme val="minor"/>
    </font>
    <font>
      <b/>
      <sz val="12"/>
      <color theme="3"/>
      <name val="Calibri"/>
      <family val="2"/>
      <scheme val="minor"/>
    </font>
    <font>
      <b/>
      <i/>
      <sz val="10"/>
      <color theme="9"/>
      <name val="Calibri"/>
      <family val="2"/>
      <scheme val="minor"/>
    </font>
    <font>
      <b/>
      <sz val="8"/>
      <color theme="0"/>
      <name val="Calibri"/>
      <family val="2"/>
      <scheme val="minor"/>
    </font>
    <font>
      <b/>
      <sz val="10"/>
      <color rgb="FF9A252E"/>
      <name val="Calibri"/>
      <family val="2"/>
      <scheme val="minor"/>
    </font>
    <font>
      <sz val="10"/>
      <color rgb="FF9A252E"/>
      <name val="Calibri"/>
      <family val="2"/>
      <scheme val="minor"/>
    </font>
    <font>
      <sz val="9"/>
      <color indexed="81"/>
      <name val="Tahoma"/>
      <charset val="1"/>
    </font>
    <font>
      <b/>
      <sz val="9"/>
      <color indexed="81"/>
      <name val="Tahoma"/>
      <charset val="1"/>
    </font>
  </fonts>
  <fills count="24">
    <fill>
      <patternFill patternType="none"/>
    </fill>
    <fill>
      <patternFill patternType="gray125"/>
    </fill>
    <fill>
      <patternFill patternType="solid">
        <fgColor theme="0"/>
        <bgColor indexed="64"/>
      </patternFill>
    </fill>
    <fill>
      <patternFill patternType="solid">
        <fgColor rgb="FFD1F5FF"/>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1" tint="-0.249977111117893"/>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3"/>
        <bgColor indexed="64"/>
      </patternFill>
    </fill>
    <fill>
      <patternFill patternType="solid">
        <fgColor theme="3" tint="-0.249977111117893"/>
        <bgColor indexed="64"/>
      </patternFill>
    </fill>
    <fill>
      <patternFill patternType="solid">
        <fgColor theme="7"/>
        <bgColor indexed="64"/>
      </patternFill>
    </fill>
    <fill>
      <patternFill patternType="solid">
        <fgColor rgb="FFC50D7B"/>
        <bgColor indexed="64"/>
      </patternFill>
    </fill>
    <fill>
      <patternFill patternType="solid">
        <fgColor rgb="FF8A7950"/>
        <bgColor indexed="64"/>
      </patternFill>
    </fill>
    <fill>
      <patternFill patternType="solid">
        <fgColor rgb="FFF09942"/>
        <bgColor indexed="64"/>
      </patternFill>
    </fill>
    <fill>
      <patternFill patternType="solid">
        <fgColor rgb="FFEE8C2A"/>
        <bgColor indexed="64"/>
      </patternFill>
    </fill>
    <fill>
      <patternFill patternType="solid">
        <fgColor theme="2"/>
        <bgColor indexed="64"/>
      </patternFill>
    </fill>
    <fill>
      <patternFill patternType="solid">
        <fgColor theme="2" tint="-4.9989318521683403E-2"/>
        <bgColor indexed="64"/>
      </patternFill>
    </fill>
    <fill>
      <patternFill patternType="solid">
        <fgColor rgb="FF008CB5"/>
        <bgColor indexed="64"/>
      </patternFill>
    </fill>
  </fills>
  <borders count="89">
    <border>
      <left/>
      <right/>
      <top/>
      <bottom/>
      <diagonal/>
    </border>
    <border>
      <left style="double">
        <color rgb="FF92D050"/>
      </left>
      <right/>
      <top style="double">
        <color rgb="FF92D050"/>
      </top>
      <bottom/>
      <diagonal/>
    </border>
    <border>
      <left/>
      <right/>
      <top style="double">
        <color rgb="FF92D050"/>
      </top>
      <bottom/>
      <diagonal/>
    </border>
    <border>
      <left/>
      <right style="double">
        <color rgb="FF92D050"/>
      </right>
      <top style="double">
        <color rgb="FF92D050"/>
      </top>
      <bottom/>
      <diagonal/>
    </border>
    <border>
      <left style="double">
        <color rgb="FF92D050"/>
      </left>
      <right/>
      <top/>
      <bottom/>
      <diagonal/>
    </border>
    <border>
      <left/>
      <right style="double">
        <color rgb="FF92D050"/>
      </right>
      <top/>
      <bottom/>
      <diagonal/>
    </border>
    <border>
      <left style="double">
        <color rgb="FF92D050"/>
      </left>
      <right/>
      <top/>
      <bottom style="double">
        <color rgb="FF92D050"/>
      </bottom>
      <diagonal/>
    </border>
    <border>
      <left/>
      <right/>
      <top/>
      <bottom style="double">
        <color rgb="FF92D050"/>
      </bottom>
      <diagonal/>
    </border>
    <border>
      <left/>
      <right style="double">
        <color rgb="FF92D050"/>
      </right>
      <top/>
      <bottom style="double">
        <color rgb="FF92D05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top/>
      <bottom/>
      <diagonal/>
    </border>
    <border>
      <left/>
      <right/>
      <top style="medium">
        <color theme="8"/>
      </top>
      <bottom/>
      <diagonal/>
    </border>
    <border>
      <left/>
      <right/>
      <top/>
      <bottom style="medium">
        <color theme="8"/>
      </bottom>
      <diagonal/>
    </border>
    <border>
      <left style="medium">
        <color theme="8"/>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8"/>
      </left>
      <right/>
      <top/>
      <bottom style="medium">
        <color theme="8"/>
      </bottom>
      <diagonal/>
    </border>
    <border>
      <left/>
      <right style="medium">
        <color theme="8"/>
      </right>
      <top/>
      <bottom style="medium">
        <color theme="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459">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Alignment="1">
      <alignment vertical="top"/>
    </xf>
    <xf numFmtId="0" fontId="0" fillId="2" borderId="4" xfId="0" applyFill="1" applyBorder="1" applyAlignment="1">
      <alignment vertical="top"/>
    </xf>
    <xf numFmtId="0" fontId="0" fillId="0" borderId="0" xfId="0" applyAlignment="1">
      <alignment vertical="top"/>
    </xf>
    <xf numFmtId="0" fontId="0" fillId="2" borderId="4" xfId="0" applyFill="1" applyBorder="1"/>
    <xf numFmtId="0" fontId="0" fillId="2" borderId="5" xfId="0" applyFill="1" applyBorder="1" applyAlignment="1">
      <alignment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0" fillId="2" borderId="6" xfId="0" applyFill="1" applyBorder="1"/>
    <xf numFmtId="0" fontId="0" fillId="2" borderId="7" xfId="0" applyFill="1" applyBorder="1"/>
    <xf numFmtId="0" fontId="0" fillId="2" borderId="8" xfId="0" applyFill="1" applyBorder="1"/>
    <xf numFmtId="0" fontId="5" fillId="2" borderId="0" xfId="0" applyFont="1" applyFill="1" applyAlignment="1">
      <alignment horizontal="left" vertical="center" wrapText="1"/>
    </xf>
    <xf numFmtId="0" fontId="0" fillId="2" borderId="0" xfId="0" applyFill="1" applyAlignment="1">
      <alignment horizontal="left"/>
    </xf>
    <xf numFmtId="0" fontId="11" fillId="2" borderId="0" xfId="0" applyFont="1" applyFill="1" applyAlignment="1">
      <alignment horizontal="left"/>
    </xf>
    <xf numFmtId="0" fontId="13" fillId="2" borderId="0" xfId="0" applyFont="1" applyFill="1"/>
    <xf numFmtId="0" fontId="16" fillId="0" borderId="0" xfId="0" applyFont="1"/>
    <xf numFmtId="0" fontId="12" fillId="2" borderId="0" xfId="0" applyFont="1" applyFill="1" applyAlignment="1">
      <alignment horizontal="left" vertical="center" wrapText="1"/>
    </xf>
    <xf numFmtId="0" fontId="3" fillId="0" borderId="0" xfId="0" applyFont="1"/>
    <xf numFmtId="0" fontId="0" fillId="0" borderId="0" xfId="0" applyAlignment="1">
      <alignment horizontal="left"/>
    </xf>
    <xf numFmtId="0" fontId="16" fillId="0" borderId="0" xfId="0" applyFont="1" applyAlignment="1">
      <alignment horizontal="left" wrapText="1"/>
    </xf>
    <xf numFmtId="0" fontId="2" fillId="12" borderId="44"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24" fillId="10" borderId="44"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15" fillId="13" borderId="30" xfId="0" applyFont="1" applyFill="1" applyBorder="1" applyAlignment="1">
      <alignment horizontal="center" vertical="center" wrapText="1"/>
    </xf>
    <xf numFmtId="0" fontId="15" fillId="13" borderId="33"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27" fillId="2" borderId="0" xfId="0" applyFont="1" applyFill="1" applyAlignment="1">
      <alignment vertical="top"/>
    </xf>
    <xf numFmtId="0" fontId="0" fillId="0" borderId="0" xfId="0" applyAlignment="1">
      <alignment horizontal="left" wrapText="1"/>
    </xf>
    <xf numFmtId="0" fontId="15" fillId="0" borderId="52"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24" fillId="7" borderId="45" xfId="0" applyFont="1" applyFill="1" applyBorder="1" applyAlignment="1">
      <alignment horizontal="center" vertical="center" wrapText="1"/>
    </xf>
    <xf numFmtId="0" fontId="24" fillId="8" borderId="45" xfId="0" applyFont="1" applyFill="1" applyBorder="1" applyAlignment="1">
      <alignment horizontal="center" vertical="center" wrapText="1"/>
    </xf>
    <xf numFmtId="0" fontId="25" fillId="11" borderId="45" xfId="0" applyFont="1" applyFill="1" applyBorder="1" applyAlignment="1">
      <alignment horizontal="center" vertical="center" wrapText="1"/>
    </xf>
    <xf numFmtId="0" fontId="24" fillId="10" borderId="42" xfId="0"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4" fillId="10" borderId="13" xfId="0" applyFont="1" applyFill="1" applyBorder="1" applyAlignment="1">
      <alignment horizontal="center" vertical="center" wrapText="1"/>
    </xf>
    <xf numFmtId="9" fontId="0" fillId="0" borderId="11" xfId="1" applyFont="1" applyBorder="1"/>
    <xf numFmtId="9" fontId="0" fillId="0" borderId="15" xfId="1" applyFont="1" applyBorder="1"/>
    <xf numFmtId="9" fontId="0" fillId="0" borderId="34" xfId="1" applyFont="1" applyBorder="1"/>
    <xf numFmtId="0" fontId="15" fillId="4" borderId="57" xfId="0" applyFont="1" applyFill="1" applyBorder="1" applyAlignment="1">
      <alignment horizontal="center" vertical="center" wrapText="1"/>
    </xf>
    <xf numFmtId="9" fontId="0" fillId="0" borderId="27" xfId="1" applyFont="1" applyBorder="1"/>
    <xf numFmtId="9" fontId="0" fillId="0" borderId="29" xfId="1" applyFont="1" applyBorder="1"/>
    <xf numFmtId="9" fontId="0" fillId="0" borderId="31" xfId="1" applyFont="1" applyBorder="1"/>
    <xf numFmtId="9" fontId="0" fillId="0" borderId="35" xfId="1" applyFont="1" applyBorder="1"/>
    <xf numFmtId="9" fontId="0" fillId="0" borderId="38" xfId="1" applyFont="1" applyBorder="1"/>
    <xf numFmtId="9" fontId="19" fillId="0" borderId="0" xfId="1" applyFont="1"/>
    <xf numFmtId="0" fontId="15" fillId="0" borderId="47" xfId="0" applyFont="1" applyBorder="1" applyAlignment="1">
      <alignment horizontal="center" vertical="center" wrapText="1"/>
    </xf>
    <xf numFmtId="9" fontId="19" fillId="0" borderId="17" xfId="1" applyFont="1" applyBorder="1" applyAlignment="1">
      <alignment horizontal="center" vertical="center"/>
    </xf>
    <xf numFmtId="9" fontId="19" fillId="0" borderId="18" xfId="1" applyFont="1" applyBorder="1" applyAlignment="1">
      <alignment horizontal="center" vertical="center"/>
    </xf>
    <xf numFmtId="9" fontId="19" fillId="0" borderId="19" xfId="1" applyFont="1" applyBorder="1" applyAlignment="1">
      <alignment horizontal="center" vertical="center"/>
    </xf>
    <xf numFmtId="9" fontId="19" fillId="0" borderId="33" xfId="1" applyFont="1" applyBorder="1" applyAlignment="1">
      <alignment horizontal="center" vertical="center"/>
    </xf>
    <xf numFmtId="9" fontId="19" fillId="0" borderId="34" xfId="1" applyFont="1" applyBorder="1" applyAlignment="1">
      <alignment horizontal="center" vertical="center"/>
    </xf>
    <xf numFmtId="9" fontId="19" fillId="0" borderId="35" xfId="1" applyFont="1" applyBorder="1" applyAlignment="1">
      <alignment horizontal="center" vertical="center"/>
    </xf>
    <xf numFmtId="9" fontId="19" fillId="0" borderId="37" xfId="1" applyFont="1" applyBorder="1" applyAlignment="1">
      <alignment horizontal="center" vertical="center"/>
    </xf>
    <xf numFmtId="9" fontId="19" fillId="0" borderId="15" xfId="1" applyFont="1" applyBorder="1" applyAlignment="1">
      <alignment horizontal="center" vertical="center"/>
    </xf>
    <xf numFmtId="9" fontId="19" fillId="0" borderId="30" xfId="1" applyFont="1" applyBorder="1" applyAlignment="1">
      <alignment horizontal="center" vertical="center"/>
    </xf>
    <xf numFmtId="9" fontId="19" fillId="0" borderId="11" xfId="1" applyFont="1" applyBorder="1" applyAlignment="1">
      <alignment horizontal="center" vertical="center"/>
    </xf>
    <xf numFmtId="9" fontId="19" fillId="0" borderId="47" xfId="1" applyFont="1" applyBorder="1" applyAlignment="1">
      <alignment horizontal="center" vertical="center"/>
    </xf>
    <xf numFmtId="9" fontId="19" fillId="0" borderId="46" xfId="1" applyFont="1" applyBorder="1" applyAlignment="1">
      <alignment horizontal="center" vertical="center"/>
    </xf>
    <xf numFmtId="0" fontId="24" fillId="9" borderId="42" xfId="0" applyFont="1" applyFill="1" applyBorder="1" applyAlignment="1">
      <alignment horizontal="center" vertical="center" wrapText="1"/>
    </xf>
    <xf numFmtId="9" fontId="19" fillId="0" borderId="50" xfId="1" applyFont="1" applyBorder="1" applyAlignment="1">
      <alignment horizontal="center" vertical="center"/>
    </xf>
    <xf numFmtId="9" fontId="19" fillId="0" borderId="23" xfId="1" applyFont="1" applyBorder="1" applyAlignment="1">
      <alignment horizontal="center" vertical="center"/>
    </xf>
    <xf numFmtId="9" fontId="19" fillId="0" borderId="48" xfId="1" applyFont="1" applyBorder="1" applyAlignment="1">
      <alignment horizontal="center" vertical="center"/>
    </xf>
    <xf numFmtId="0" fontId="31" fillId="0" borderId="0" xfId="0" applyFont="1"/>
    <xf numFmtId="0" fontId="32" fillId="0" borderId="0" xfId="0" applyFont="1"/>
    <xf numFmtId="0" fontId="31" fillId="0" borderId="0" xfId="0" applyFont="1" applyAlignment="1">
      <alignment horizontal="left"/>
    </xf>
    <xf numFmtId="0" fontId="33" fillId="0" borderId="0" xfId="0" applyFont="1"/>
    <xf numFmtId="0" fontId="34" fillId="0" borderId="0" xfId="0" applyFont="1"/>
    <xf numFmtId="0" fontId="35" fillId="0" borderId="0" xfId="0" applyFont="1"/>
    <xf numFmtId="0" fontId="4" fillId="2" borderId="0" xfId="2" applyFill="1" applyBorder="1" applyAlignment="1">
      <alignment horizontal="left"/>
    </xf>
    <xf numFmtId="0" fontId="14" fillId="2" borderId="0" xfId="0" applyFont="1" applyFill="1" applyAlignment="1">
      <alignment horizontal="left"/>
    </xf>
    <xf numFmtId="0" fontId="6" fillId="2" borderId="12" xfId="0" applyFont="1" applyFill="1" applyBorder="1"/>
    <xf numFmtId="0" fontId="20" fillId="2" borderId="0" xfId="0" applyFont="1" applyFill="1" applyAlignment="1">
      <alignment horizontal="left" vertical="center" wrapText="1"/>
    </xf>
    <xf numFmtId="0" fontId="16" fillId="2" borderId="0" xfId="0" applyFont="1" applyFill="1" applyAlignment="1">
      <alignment horizontal="left" wrapText="1"/>
    </xf>
    <xf numFmtId="0" fontId="20" fillId="2" borderId="0" xfId="0" applyFont="1" applyFill="1" applyAlignment="1">
      <alignment vertical="center"/>
    </xf>
    <xf numFmtId="0" fontId="16" fillId="2" borderId="0" xfId="0" applyFont="1" applyFill="1"/>
    <xf numFmtId="0" fontId="22" fillId="2" borderId="0" xfId="0" applyFont="1" applyFill="1" applyAlignment="1">
      <alignment vertical="center"/>
    </xf>
    <xf numFmtId="0" fontId="8" fillId="2" borderId="0" xfId="0" applyFont="1" applyFill="1" applyAlignment="1">
      <alignment horizontal="right"/>
    </xf>
    <xf numFmtId="0" fontId="4" fillId="2" borderId="64" xfId="2" applyFill="1" applyBorder="1"/>
    <xf numFmtId="0" fontId="0" fillId="2" borderId="64" xfId="0" applyFill="1" applyBorder="1"/>
    <xf numFmtId="0" fontId="8" fillId="2" borderId="67" xfId="0" applyFont="1" applyFill="1" applyBorder="1" applyAlignment="1">
      <alignment horizontal="right"/>
    </xf>
    <xf numFmtId="0" fontId="4" fillId="2" borderId="68" xfId="2" applyFill="1" applyBorder="1" applyAlignment="1">
      <alignment horizontal="left"/>
    </xf>
    <xf numFmtId="0" fontId="0" fillId="2" borderId="69" xfId="0" applyFill="1" applyBorder="1"/>
    <xf numFmtId="0" fontId="8" fillId="2" borderId="64" xfId="0" applyFont="1" applyFill="1" applyBorder="1" applyAlignment="1">
      <alignment horizontal="right"/>
    </xf>
    <xf numFmtId="0" fontId="0" fillId="0" borderId="70" xfId="0" applyBorder="1"/>
    <xf numFmtId="0" fontId="2" fillId="0" borderId="0" xfId="0" applyFont="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5" fillId="0" borderId="0" xfId="0" applyFont="1" applyAlignment="1">
      <alignment horizontal="center" vertical="center" wrapText="1"/>
    </xf>
    <xf numFmtId="9" fontId="19" fillId="0" borderId="0" xfId="1" applyFont="1" applyFill="1" applyBorder="1" applyAlignment="1">
      <alignment horizontal="center" vertical="center"/>
    </xf>
    <xf numFmtId="9" fontId="19" fillId="0" borderId="0" xfId="1" applyFont="1" applyFill="1" applyBorder="1"/>
    <xf numFmtId="0" fontId="31" fillId="0" borderId="0" xfId="0" applyFont="1" applyAlignment="1">
      <alignment vertical="top"/>
    </xf>
    <xf numFmtId="0" fontId="35" fillId="0" borderId="0" xfId="0" applyFont="1" applyAlignment="1">
      <alignment vertical="top"/>
    </xf>
    <xf numFmtId="0" fontId="25" fillId="8" borderId="76"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5" fillId="8" borderId="43" xfId="0" applyFont="1" applyFill="1" applyBorder="1" applyAlignment="1">
      <alignment horizontal="center" vertical="center" wrapText="1"/>
    </xf>
    <xf numFmtId="0" fontId="25" fillId="11" borderId="76" xfId="0" applyFont="1" applyFill="1" applyBorder="1" applyAlignment="1">
      <alignment horizontal="center" vertical="center" wrapText="1"/>
    </xf>
    <xf numFmtId="0" fontId="25" fillId="11" borderId="12" xfId="0" applyFont="1" applyFill="1" applyBorder="1" applyAlignment="1">
      <alignment horizontal="center" vertical="center" wrapText="1"/>
    </xf>
    <xf numFmtId="0" fontId="25" fillId="11" borderId="43"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7" borderId="27"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0" borderId="37"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57" xfId="0" applyFont="1" applyBorder="1" applyAlignment="1">
      <alignment horizontal="center" vertical="center" wrapText="1"/>
    </xf>
    <xf numFmtId="0" fontId="25" fillId="10" borderId="43" xfId="0" applyFont="1" applyFill="1" applyBorder="1" applyAlignment="1">
      <alignment horizontal="center" vertical="center" wrapText="1"/>
    </xf>
    <xf numFmtId="0" fontId="11" fillId="2" borderId="4" xfId="0" applyFont="1" applyFill="1" applyBorder="1"/>
    <xf numFmtId="0" fontId="2" fillId="7" borderId="16" xfId="0" applyFont="1" applyFill="1" applyBorder="1" applyAlignment="1">
      <alignment horizontal="center" vertical="center" wrapText="1"/>
    </xf>
    <xf numFmtId="9" fontId="19" fillId="5" borderId="15" xfId="1" applyFont="1" applyFill="1" applyBorder="1" applyAlignment="1">
      <alignment horizontal="center"/>
    </xf>
    <xf numFmtId="9" fontId="19" fillId="5" borderId="18" xfId="1" applyFont="1" applyFill="1" applyBorder="1" applyAlignment="1">
      <alignment horizontal="center"/>
    </xf>
    <xf numFmtId="9" fontId="19" fillId="5" borderId="11" xfId="1" applyFont="1" applyFill="1" applyBorder="1" applyAlignment="1">
      <alignment horizontal="center"/>
    </xf>
    <xf numFmtId="9" fontId="19" fillId="5" borderId="34" xfId="1" applyFont="1" applyFill="1" applyBorder="1" applyAlignment="1">
      <alignment horizontal="center"/>
    </xf>
    <xf numFmtId="9" fontId="19" fillId="0" borderId="15" xfId="1" applyFont="1" applyFill="1" applyBorder="1" applyAlignment="1">
      <alignment horizontal="center"/>
    </xf>
    <xf numFmtId="9" fontId="19" fillId="0" borderId="11" xfId="1" applyFont="1" applyFill="1" applyBorder="1" applyAlignment="1">
      <alignment horizontal="center"/>
    </xf>
    <xf numFmtId="9" fontId="19" fillId="0" borderId="34" xfId="1" applyFont="1" applyFill="1" applyBorder="1" applyAlignment="1">
      <alignment horizontal="center"/>
    </xf>
    <xf numFmtId="9" fontId="19" fillId="0" borderId="18" xfId="1" applyFont="1" applyFill="1" applyBorder="1" applyAlignment="1">
      <alignment horizontal="center"/>
    </xf>
    <xf numFmtId="0" fontId="17" fillId="0" borderId="0" xfId="0" applyFont="1" applyAlignment="1">
      <alignment horizontal="left"/>
    </xf>
    <xf numFmtId="0" fontId="0" fillId="0" borderId="80" xfId="0" applyBorder="1"/>
    <xf numFmtId="0" fontId="0" fillId="0" borderId="81" xfId="0" applyBorder="1"/>
    <xf numFmtId="0" fontId="15" fillId="0" borderId="3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6" xfId="0" applyFont="1" applyBorder="1" applyAlignment="1">
      <alignment horizontal="center" vertical="center" wrapText="1"/>
    </xf>
    <xf numFmtId="0" fontId="36" fillId="0" borderId="0" xfId="0" applyFont="1" applyAlignment="1">
      <alignment horizontal="left" vertical="center" wrapText="1"/>
    </xf>
    <xf numFmtId="0" fontId="2" fillId="15" borderId="86" xfId="0" applyFont="1" applyFill="1" applyBorder="1" applyAlignment="1">
      <alignment horizontal="center" vertical="center" wrapText="1"/>
    </xf>
    <xf numFmtId="0" fontId="25" fillId="15" borderId="75" xfId="0" applyFont="1" applyFill="1" applyBorder="1" applyAlignment="1">
      <alignment horizontal="center" vertical="center" wrapText="1"/>
    </xf>
    <xf numFmtId="0" fontId="15" fillId="5" borderId="37" xfId="0" applyFont="1" applyFill="1" applyBorder="1" applyAlignment="1">
      <alignment horizontal="center" vertical="center" wrapText="1"/>
    </xf>
    <xf numFmtId="9" fontId="19" fillId="5" borderId="19" xfId="1" applyFont="1" applyFill="1" applyBorder="1" applyAlignment="1">
      <alignment horizontal="center"/>
    </xf>
    <xf numFmtId="0" fontId="15" fillId="5" borderId="30" xfId="0" applyFont="1" applyFill="1" applyBorder="1" applyAlignment="1">
      <alignment horizontal="center" vertical="center" wrapText="1"/>
    </xf>
    <xf numFmtId="9" fontId="19" fillId="5" borderId="31" xfId="1" applyFont="1" applyFill="1" applyBorder="1" applyAlignment="1">
      <alignment horizontal="center"/>
    </xf>
    <xf numFmtId="0" fontId="15" fillId="5" borderId="33" xfId="0" applyFont="1" applyFill="1" applyBorder="1" applyAlignment="1">
      <alignment horizontal="center" vertical="center" wrapText="1"/>
    </xf>
    <xf numFmtId="9" fontId="19" fillId="5" borderId="35" xfId="1" applyFont="1" applyFill="1" applyBorder="1" applyAlignment="1">
      <alignment horizontal="center"/>
    </xf>
    <xf numFmtId="0" fontId="15" fillId="5" borderId="17" xfId="0" applyFont="1" applyFill="1" applyBorder="1" applyAlignment="1">
      <alignment horizontal="center" vertical="center" wrapText="1"/>
    </xf>
    <xf numFmtId="9" fontId="19" fillId="5" borderId="38" xfId="1" applyFont="1" applyFill="1" applyBorder="1" applyAlignment="1">
      <alignment horizontal="center"/>
    </xf>
    <xf numFmtId="9" fontId="19" fillId="0" borderId="38" xfId="1" applyFont="1" applyFill="1" applyBorder="1" applyAlignment="1">
      <alignment horizontal="center"/>
    </xf>
    <xf numFmtId="9" fontId="19" fillId="0" borderId="31" xfId="1" applyFont="1" applyFill="1" applyBorder="1" applyAlignment="1">
      <alignment horizontal="center"/>
    </xf>
    <xf numFmtId="9" fontId="19" fillId="0" borderId="35" xfId="1" applyFont="1" applyFill="1" applyBorder="1" applyAlignment="1">
      <alignment horizontal="center"/>
    </xf>
    <xf numFmtId="9" fontId="19" fillId="22" borderId="0" xfId="1" applyFont="1" applyFill="1" applyBorder="1" applyAlignment="1">
      <alignment horizontal="center"/>
    </xf>
    <xf numFmtId="9" fontId="19" fillId="22" borderId="62" xfId="1" applyFont="1" applyFill="1" applyBorder="1" applyAlignment="1">
      <alignment horizontal="center"/>
    </xf>
    <xf numFmtId="0" fontId="25" fillId="17" borderId="12" xfId="0" applyFont="1" applyFill="1" applyBorder="1" applyAlignment="1">
      <alignment horizontal="center" vertical="center" wrapText="1"/>
    </xf>
    <xf numFmtId="0" fontId="25" fillId="17" borderId="75" xfId="0" applyFont="1" applyFill="1" applyBorder="1" applyAlignment="1">
      <alignment horizontal="center" vertical="center" wrapText="1"/>
    </xf>
    <xf numFmtId="9" fontId="19" fillId="22" borderId="12" xfId="1" applyFont="1" applyFill="1" applyBorder="1" applyAlignment="1">
      <alignment horizontal="center"/>
    </xf>
    <xf numFmtId="0" fontId="2" fillId="18" borderId="16" xfId="0" applyFont="1" applyFill="1" applyBorder="1" applyAlignment="1">
      <alignment horizontal="center" vertical="center" wrapText="1"/>
    </xf>
    <xf numFmtId="0" fontId="25" fillId="18" borderId="27" xfId="0" applyFont="1" applyFill="1" applyBorder="1" applyAlignment="1">
      <alignment horizontal="center" vertical="center" wrapText="1"/>
    </xf>
    <xf numFmtId="9" fontId="19" fillId="22" borderId="40" xfId="1" applyFont="1" applyFill="1" applyBorder="1" applyAlignment="1">
      <alignment horizontal="center"/>
    </xf>
    <xf numFmtId="0" fontId="25" fillId="20" borderId="12" xfId="0" applyFont="1" applyFill="1" applyBorder="1" applyAlignment="1">
      <alignment horizontal="center" vertical="center" wrapText="1"/>
    </xf>
    <xf numFmtId="0" fontId="25" fillId="20" borderId="75" xfId="0" applyFont="1" applyFill="1" applyBorder="1" applyAlignment="1">
      <alignment horizontal="center" vertical="center" wrapText="1"/>
    </xf>
    <xf numFmtId="9" fontId="19" fillId="22" borderId="86" xfId="1" applyFont="1" applyFill="1" applyBorder="1" applyAlignment="1">
      <alignment horizontal="center"/>
    </xf>
    <xf numFmtId="9" fontId="19" fillId="22" borderId="41" xfId="1" applyFont="1" applyFill="1" applyBorder="1" applyAlignment="1">
      <alignment horizontal="center"/>
    </xf>
    <xf numFmtId="9" fontId="19" fillId="22" borderId="75" xfId="1" applyFont="1" applyFill="1" applyBorder="1" applyAlignment="1">
      <alignment horizontal="center"/>
    </xf>
    <xf numFmtId="9" fontId="19" fillId="0" borderId="0" xfId="1" applyFont="1" applyBorder="1" applyAlignment="1">
      <alignment horizontal="center" vertical="center"/>
    </xf>
    <xf numFmtId="0" fontId="15" fillId="0" borderId="10"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82" xfId="0" applyFont="1" applyBorder="1" applyAlignment="1">
      <alignment horizontal="center" vertical="center" wrapText="1"/>
    </xf>
    <xf numFmtId="0" fontId="24" fillId="17" borderId="42" xfId="0" applyFont="1" applyFill="1" applyBorder="1" applyAlignment="1">
      <alignment horizontal="center" vertical="center" wrapText="1"/>
    </xf>
    <xf numFmtId="0" fontId="24" fillId="18" borderId="42" xfId="0" applyFont="1" applyFill="1" applyBorder="1" applyAlignment="1">
      <alignment horizontal="center" vertical="center" wrapText="1"/>
    </xf>
    <xf numFmtId="0" fontId="24" fillId="19" borderId="42" xfId="0" applyFont="1" applyFill="1" applyBorder="1" applyAlignment="1">
      <alignment horizontal="center" vertical="center" wrapText="1"/>
    </xf>
    <xf numFmtId="0" fontId="42" fillId="0" borderId="0" xfId="0" applyFont="1" applyAlignment="1">
      <alignment vertical="top"/>
    </xf>
    <xf numFmtId="0" fontId="43" fillId="0" borderId="0" xfId="0" applyFont="1" applyAlignment="1">
      <alignment vertical="top"/>
    </xf>
    <xf numFmtId="0" fontId="44" fillId="0" borderId="0" xfId="0" applyFont="1" applyAlignment="1">
      <alignment vertical="top"/>
    </xf>
    <xf numFmtId="0" fontId="45" fillId="0" borderId="0" xfId="0" applyFont="1" applyAlignment="1">
      <alignment vertical="top"/>
    </xf>
    <xf numFmtId="0" fontId="46" fillId="0" borderId="0" xfId="0" applyFont="1" applyAlignment="1">
      <alignment vertical="top"/>
    </xf>
    <xf numFmtId="0" fontId="47" fillId="0" borderId="0" xfId="0" applyFont="1" applyAlignment="1">
      <alignment vertical="top"/>
    </xf>
    <xf numFmtId="0" fontId="48" fillId="0" borderId="0" xfId="0" applyFont="1" applyAlignment="1">
      <alignment vertical="top"/>
    </xf>
    <xf numFmtId="0" fontId="4" fillId="2" borderId="0" xfId="2" applyFill="1" applyBorder="1"/>
    <xf numFmtId="0" fontId="50" fillId="2" borderId="0" xfId="0" applyFont="1" applyFill="1" applyAlignment="1">
      <alignment horizontal="left" vertical="center" wrapText="1"/>
    </xf>
    <xf numFmtId="0" fontId="24" fillId="8" borderId="22" xfId="0" applyFont="1" applyFill="1" applyBorder="1" applyAlignment="1">
      <alignment horizontal="center" vertical="top" wrapText="1"/>
    </xf>
    <xf numFmtId="0" fontId="24" fillId="8" borderId="39" xfId="0" applyFont="1" applyFill="1" applyBorder="1" applyAlignment="1">
      <alignment horizontal="center" vertical="top" wrapText="1"/>
    </xf>
    <xf numFmtId="0" fontId="24" fillId="11" borderId="22" xfId="0" applyFont="1" applyFill="1" applyBorder="1" applyAlignment="1">
      <alignment horizontal="center" vertical="top" wrapText="1"/>
    </xf>
    <xf numFmtId="0" fontId="24" fillId="11" borderId="39" xfId="0" applyFont="1" applyFill="1" applyBorder="1" applyAlignment="1">
      <alignment horizontal="center" vertical="top" wrapText="1"/>
    </xf>
    <xf numFmtId="0" fontId="24" fillId="6" borderId="22" xfId="0" applyFont="1" applyFill="1" applyBorder="1" applyAlignment="1">
      <alignment horizontal="center" vertical="top" wrapText="1"/>
    </xf>
    <xf numFmtId="0" fontId="24" fillId="6" borderId="39" xfId="0" applyFont="1" applyFill="1" applyBorder="1" applyAlignment="1">
      <alignment horizontal="center" vertical="top" wrapText="1"/>
    </xf>
    <xf numFmtId="0" fontId="24" fillId="17" borderId="83" xfId="0" applyFont="1" applyFill="1" applyBorder="1" applyAlignment="1">
      <alignment horizontal="center" vertical="top" wrapText="1"/>
    </xf>
    <xf numFmtId="0" fontId="24" fillId="17" borderId="61" xfId="0" applyFont="1" applyFill="1" applyBorder="1" applyAlignment="1">
      <alignment horizontal="center" vertical="top" wrapText="1"/>
    </xf>
    <xf numFmtId="0" fontId="24" fillId="20" borderId="83" xfId="0" applyFont="1" applyFill="1" applyBorder="1" applyAlignment="1">
      <alignment horizontal="center" vertical="top" wrapText="1"/>
    </xf>
    <xf numFmtId="0" fontId="24" fillId="20" borderId="61" xfId="0" applyFont="1" applyFill="1" applyBorder="1" applyAlignment="1">
      <alignment horizontal="center" vertical="top" wrapText="1"/>
    </xf>
    <xf numFmtId="0" fontId="53" fillId="5" borderId="15" xfId="0" applyFont="1" applyFill="1" applyBorder="1" applyAlignment="1">
      <alignment horizontal="center" vertical="center" wrapText="1"/>
    </xf>
    <xf numFmtId="0" fontId="54" fillId="5" borderId="15" xfId="0" applyFont="1" applyFill="1" applyBorder="1" applyAlignment="1">
      <alignment horizontal="left" vertical="center"/>
    </xf>
    <xf numFmtId="9" fontId="16" fillId="0" borderId="15" xfId="1" applyFont="1" applyBorder="1" applyAlignment="1" applyProtection="1">
      <alignment horizontal="center"/>
    </xf>
    <xf numFmtId="9" fontId="16" fillId="0" borderId="11" xfId="1" applyFont="1" applyBorder="1" applyAlignment="1" applyProtection="1">
      <alignment horizontal="center"/>
    </xf>
    <xf numFmtId="9" fontId="16" fillId="0" borderId="22" xfId="1" applyFont="1" applyBorder="1" applyAlignment="1" applyProtection="1">
      <alignment horizontal="center"/>
    </xf>
    <xf numFmtId="0" fontId="53" fillId="5" borderId="11" xfId="0" applyFont="1" applyFill="1" applyBorder="1" applyAlignment="1">
      <alignment horizontal="center" vertical="center" wrapText="1"/>
    </xf>
    <xf numFmtId="0" fontId="54" fillId="5" borderId="11" xfId="0" applyFont="1" applyFill="1" applyBorder="1" applyAlignment="1">
      <alignment horizontal="left" vertical="center"/>
    </xf>
    <xf numFmtId="0" fontId="53" fillId="5" borderId="34" xfId="0" applyFont="1" applyFill="1" applyBorder="1" applyAlignment="1">
      <alignment horizontal="center" vertical="center" wrapText="1"/>
    </xf>
    <xf numFmtId="0" fontId="54" fillId="5" borderId="34" xfId="0" applyFont="1" applyFill="1" applyBorder="1" applyAlignment="1">
      <alignment horizontal="left" vertical="center"/>
    </xf>
    <xf numFmtId="9" fontId="16" fillId="0" borderId="34" xfId="1" applyFont="1" applyBorder="1" applyAlignment="1" applyProtection="1">
      <alignment horizontal="center"/>
    </xf>
    <xf numFmtId="9" fontId="16" fillId="0" borderId="46" xfId="1" applyFont="1" applyBorder="1" applyAlignment="1" applyProtection="1">
      <alignment horizontal="center"/>
    </xf>
    <xf numFmtId="0" fontId="53" fillId="5" borderId="18" xfId="0" applyFont="1" applyFill="1" applyBorder="1" applyAlignment="1">
      <alignment horizontal="center" vertical="center" wrapText="1"/>
    </xf>
    <xf numFmtId="0" fontId="54" fillId="5" borderId="18" xfId="0" applyFont="1" applyFill="1" applyBorder="1" applyAlignment="1">
      <alignment horizontal="left" vertical="center"/>
    </xf>
    <xf numFmtId="9" fontId="16" fillId="0" borderId="27" xfId="1" applyFont="1" applyBorder="1" applyAlignment="1" applyProtection="1">
      <alignment horizontal="center"/>
    </xf>
    <xf numFmtId="9" fontId="16" fillId="0" borderId="76" xfId="1" applyFont="1" applyBorder="1" applyAlignment="1" applyProtection="1">
      <alignment horizontal="center"/>
    </xf>
    <xf numFmtId="0" fontId="53" fillId="0" borderId="15" xfId="0" applyFont="1" applyBorder="1" applyAlignment="1">
      <alignment horizontal="center" vertical="center" wrapText="1"/>
    </xf>
    <xf numFmtId="0" fontId="55" fillId="0" borderId="0" xfId="0" applyFont="1" applyAlignment="1">
      <alignment horizontal="left"/>
    </xf>
    <xf numFmtId="0" fontId="54" fillId="0" borderId="15" xfId="0" applyFont="1" applyBorder="1" applyAlignment="1">
      <alignment horizontal="left" vertical="center"/>
    </xf>
    <xf numFmtId="0" fontId="53" fillId="0" borderId="11" xfId="0" applyFont="1" applyBorder="1" applyAlignment="1">
      <alignment horizontal="center" vertical="center" wrapText="1"/>
    </xf>
    <xf numFmtId="0" fontId="53" fillId="0" borderId="11" xfId="0" applyFont="1" applyBorder="1" applyAlignment="1">
      <alignment horizontal="left" vertical="center" wrapText="1"/>
    </xf>
    <xf numFmtId="0" fontId="54" fillId="0" borderId="11" xfId="0" applyFont="1" applyBorder="1" applyAlignment="1">
      <alignment horizontal="left" vertical="center"/>
    </xf>
    <xf numFmtId="14" fontId="53" fillId="0" borderId="11" xfId="0" applyNumberFormat="1" applyFont="1" applyBorder="1" applyAlignment="1">
      <alignment horizontal="center" vertical="center"/>
    </xf>
    <xf numFmtId="14" fontId="53" fillId="0" borderId="48" xfId="0" applyNumberFormat="1" applyFont="1" applyBorder="1" applyAlignment="1">
      <alignment horizontal="center" vertical="center"/>
    </xf>
    <xf numFmtId="0" fontId="53" fillId="0" borderId="34" xfId="0" applyFont="1" applyBorder="1" applyAlignment="1">
      <alignment horizontal="center" vertical="center" wrapText="1"/>
    </xf>
    <xf numFmtId="0" fontId="53" fillId="0" borderId="34" xfId="0" applyFont="1" applyBorder="1" applyAlignment="1">
      <alignment horizontal="left" vertical="center" wrapText="1"/>
    </xf>
    <xf numFmtId="0" fontId="54" fillId="0" borderId="34" xfId="0" applyFont="1" applyBorder="1" applyAlignment="1">
      <alignment horizontal="left" vertical="center"/>
    </xf>
    <xf numFmtId="14" fontId="53" fillId="0" borderId="34" xfId="0" applyNumberFormat="1" applyFont="1" applyBorder="1" applyAlignment="1">
      <alignment horizontal="center" vertical="center"/>
    </xf>
    <xf numFmtId="14" fontId="53" fillId="0" borderId="49" xfId="0" applyNumberFormat="1" applyFont="1" applyBorder="1" applyAlignment="1">
      <alignment horizontal="center" vertical="center"/>
    </xf>
    <xf numFmtId="0" fontId="53" fillId="0" borderId="15" xfId="0" applyFont="1" applyBorder="1" applyAlignment="1">
      <alignment horizontal="left" vertical="center" wrapText="1"/>
    </xf>
    <xf numFmtId="14" fontId="53" fillId="0" borderId="15" xfId="0" applyNumberFormat="1" applyFont="1" applyBorder="1" applyAlignment="1">
      <alignment horizontal="center" vertical="center"/>
    </xf>
    <xf numFmtId="14" fontId="53" fillId="0" borderId="23" xfId="0" applyNumberFormat="1" applyFont="1" applyBorder="1" applyAlignment="1">
      <alignment horizontal="center" vertical="center"/>
    </xf>
    <xf numFmtId="14" fontId="53" fillId="0" borderId="41" xfId="0" applyNumberFormat="1" applyFont="1" applyBorder="1" applyAlignment="1">
      <alignment horizontal="center" vertical="center"/>
    </xf>
    <xf numFmtId="9" fontId="16" fillId="0" borderId="19" xfId="1" applyFont="1" applyBorder="1" applyAlignment="1" applyProtection="1">
      <alignment horizontal="center"/>
    </xf>
    <xf numFmtId="9" fontId="16" fillId="0" borderId="38" xfId="1" applyFont="1" applyBorder="1" applyAlignment="1" applyProtection="1">
      <alignment horizontal="center"/>
    </xf>
    <xf numFmtId="9" fontId="16" fillId="0" borderId="29" xfId="1" applyFont="1" applyBorder="1" applyAlignment="1" applyProtection="1">
      <alignment horizontal="center"/>
    </xf>
    <xf numFmtId="165" fontId="16" fillId="3" borderId="37" xfId="3" applyNumberFormat="1" applyFont="1" applyFill="1" applyBorder="1" applyAlignment="1" applyProtection="1">
      <alignment horizontal="center"/>
      <protection locked="0"/>
    </xf>
    <xf numFmtId="165" fontId="16" fillId="3" borderId="15" xfId="3" applyNumberFormat="1" applyFont="1" applyFill="1" applyBorder="1" applyAlignment="1" applyProtection="1">
      <alignment horizontal="center"/>
      <protection locked="0"/>
    </xf>
    <xf numFmtId="165" fontId="16" fillId="3" borderId="33" xfId="3" applyNumberFormat="1" applyFont="1" applyFill="1" applyBorder="1" applyAlignment="1" applyProtection="1">
      <alignment horizontal="center"/>
      <protection locked="0"/>
    </xf>
    <xf numFmtId="165" fontId="16" fillId="3" borderId="34" xfId="3" applyNumberFormat="1" applyFont="1" applyFill="1" applyBorder="1" applyAlignment="1" applyProtection="1">
      <alignment horizontal="center"/>
      <protection locked="0"/>
    </xf>
    <xf numFmtId="165" fontId="16" fillId="3" borderId="39" xfId="3" applyNumberFormat="1" applyFont="1" applyFill="1" applyBorder="1" applyAlignment="1" applyProtection="1">
      <alignment horizontal="center"/>
      <protection locked="0"/>
    </xf>
    <xf numFmtId="165" fontId="16" fillId="3" borderId="22" xfId="3" applyNumberFormat="1" applyFont="1" applyFill="1" applyBorder="1" applyAlignment="1" applyProtection="1">
      <alignment horizontal="center"/>
      <protection locked="0"/>
    </xf>
    <xf numFmtId="165" fontId="16" fillId="3" borderId="36" xfId="3" applyNumberFormat="1" applyFont="1" applyFill="1" applyBorder="1" applyAlignment="1" applyProtection="1">
      <alignment horizontal="center"/>
      <protection locked="0"/>
    </xf>
    <xf numFmtId="165" fontId="16" fillId="3" borderId="46" xfId="3" applyNumberFormat="1" applyFont="1" applyFill="1" applyBorder="1" applyAlignment="1" applyProtection="1">
      <alignment horizontal="center"/>
      <protection locked="0"/>
    </xf>
    <xf numFmtId="165" fontId="16" fillId="0" borderId="39" xfId="3" applyNumberFormat="1" applyFont="1" applyBorder="1" applyAlignment="1">
      <alignment horizontal="center"/>
    </xf>
    <xf numFmtId="165" fontId="16" fillId="0" borderId="34" xfId="3" applyNumberFormat="1" applyFont="1" applyBorder="1" applyAlignment="1">
      <alignment horizontal="center"/>
    </xf>
    <xf numFmtId="165" fontId="16" fillId="3" borderId="17" xfId="3" applyNumberFormat="1" applyFont="1" applyFill="1" applyBorder="1" applyAlignment="1" applyProtection="1">
      <alignment horizontal="center"/>
      <protection locked="0"/>
    </xf>
    <xf numFmtId="165" fontId="16" fillId="3" borderId="18" xfId="3" applyNumberFormat="1" applyFont="1" applyFill="1" applyBorder="1" applyAlignment="1" applyProtection="1">
      <alignment horizontal="center"/>
      <protection locked="0"/>
    </xf>
    <xf numFmtId="165" fontId="16" fillId="3" borderId="47" xfId="3" applyNumberFormat="1" applyFont="1" applyFill="1" applyBorder="1" applyAlignment="1" applyProtection="1">
      <alignment horizontal="center"/>
      <protection locked="0"/>
    </xf>
    <xf numFmtId="165" fontId="16" fillId="0" borderId="36" xfId="3" applyNumberFormat="1" applyFont="1" applyBorder="1" applyAlignment="1">
      <alignment horizontal="center"/>
    </xf>
    <xf numFmtId="165" fontId="16" fillId="0" borderId="18" xfId="3" applyNumberFormat="1" applyFont="1" applyBorder="1" applyAlignment="1">
      <alignment horizontal="center"/>
    </xf>
    <xf numFmtId="165" fontId="16" fillId="0" borderId="11" xfId="3" applyNumberFormat="1" applyFont="1" applyBorder="1" applyAlignment="1">
      <alignment horizontal="center"/>
    </xf>
    <xf numFmtId="165" fontId="16" fillId="0" borderId="15" xfId="3" applyNumberFormat="1" applyFont="1" applyBorder="1" applyAlignment="1">
      <alignment horizontal="center"/>
    </xf>
    <xf numFmtId="0" fontId="16" fillId="3" borderId="50" xfId="0" applyFont="1" applyFill="1" applyBorder="1" applyAlignment="1" applyProtection="1">
      <alignment vertical="center"/>
      <protection locked="0"/>
    </xf>
    <xf numFmtId="0" fontId="16" fillId="3" borderId="75" xfId="0" applyFont="1" applyFill="1" applyBorder="1" applyAlignment="1" applyProtection="1">
      <alignment vertical="center"/>
      <protection locked="0"/>
    </xf>
    <xf numFmtId="0" fontId="52" fillId="2" borderId="0" xfId="0" applyFont="1" applyFill="1" applyAlignment="1">
      <alignment horizontal="left"/>
    </xf>
    <xf numFmtId="0" fontId="16" fillId="3" borderId="86" xfId="0" applyFont="1" applyFill="1" applyBorder="1" applyAlignment="1" applyProtection="1">
      <alignment vertical="center"/>
      <protection locked="0"/>
    </xf>
    <xf numFmtId="0" fontId="16" fillId="3" borderId="88" xfId="0" applyFont="1" applyFill="1" applyBorder="1" applyAlignment="1" applyProtection="1">
      <alignment vertical="center"/>
      <protection locked="0"/>
    </xf>
    <xf numFmtId="0" fontId="16" fillId="3" borderId="87" xfId="0" applyFont="1" applyFill="1" applyBorder="1" applyAlignment="1" applyProtection="1">
      <alignment vertical="center"/>
      <protection locked="0"/>
    </xf>
    <xf numFmtId="9" fontId="16" fillId="0" borderId="18" xfId="1" applyFont="1" applyBorder="1" applyAlignment="1" applyProtection="1">
      <alignment horizontal="center"/>
    </xf>
    <xf numFmtId="0" fontId="38" fillId="2" borderId="0" xfId="2" applyFont="1" applyFill="1" applyBorder="1" applyAlignment="1">
      <alignment horizontal="left" vertical="top"/>
    </xf>
    <xf numFmtId="0" fontId="38" fillId="2" borderId="5" xfId="2" applyFont="1" applyFill="1" applyBorder="1" applyAlignment="1">
      <alignment horizontal="left" vertical="top"/>
    </xf>
    <xf numFmtId="0" fontId="38" fillId="2" borderId="0" xfId="2" applyFont="1" applyFill="1" applyBorder="1" applyAlignment="1">
      <alignment horizontal="left"/>
    </xf>
    <xf numFmtId="0" fontId="38" fillId="2" borderId="5" xfId="2" applyFont="1" applyFill="1" applyBorder="1" applyAlignment="1">
      <alignment horizontal="left"/>
    </xf>
    <xf numFmtId="0" fontId="0" fillId="2" borderId="5" xfId="0" quotePrefix="1" applyFill="1" applyBorder="1" applyAlignment="1">
      <alignment horizontal="left" vertical="top" wrapText="1"/>
    </xf>
    <xf numFmtId="0" fontId="0" fillId="2" borderId="0" xfId="0" applyFill="1" applyAlignment="1">
      <alignment horizontal="left" vertical="top" wrapText="1"/>
    </xf>
    <xf numFmtId="0" fontId="0" fillId="2" borderId="5" xfId="0" applyFill="1" applyBorder="1" applyAlignment="1">
      <alignment horizontal="left" vertical="top" wrapText="1"/>
    </xf>
    <xf numFmtId="0" fontId="3" fillId="2" borderId="0" xfId="0" applyFont="1" applyFill="1" applyAlignment="1">
      <alignment horizontal="left" vertical="top" wrapText="1"/>
    </xf>
    <xf numFmtId="0" fontId="3" fillId="2" borderId="5" xfId="0" applyFont="1" applyFill="1" applyBorder="1" applyAlignment="1">
      <alignment horizontal="left" vertical="top" wrapText="1"/>
    </xf>
    <xf numFmtId="0" fontId="39" fillId="2" borderId="0" xfId="0" applyFont="1" applyFill="1" applyAlignment="1">
      <alignment horizontal="left" vertical="top" wrapText="1"/>
    </xf>
    <xf numFmtId="0" fontId="39" fillId="2" borderId="5" xfId="0" applyFont="1" applyFill="1" applyBorder="1" applyAlignment="1">
      <alignment horizontal="left" vertical="top" wrapText="1"/>
    </xf>
    <xf numFmtId="0" fontId="41" fillId="2" borderId="0" xfId="0" applyFont="1" applyFill="1" applyAlignment="1">
      <alignment horizontal="left" vertical="center" wrapText="1"/>
    </xf>
    <xf numFmtId="0" fontId="5" fillId="2" borderId="0" xfId="0" applyFont="1" applyFill="1" applyAlignment="1">
      <alignment horizontal="left" vertical="center" wrapText="1"/>
    </xf>
    <xf numFmtId="0" fontId="8" fillId="2" borderId="67" xfId="0" applyFont="1" applyFill="1" applyBorder="1" applyAlignment="1">
      <alignment horizontal="right" vertical="center"/>
    </xf>
    <xf numFmtId="0" fontId="8" fillId="2" borderId="0" xfId="0" applyFont="1" applyFill="1" applyAlignment="1">
      <alignment horizontal="right" vertical="center"/>
    </xf>
    <xf numFmtId="0" fontId="4" fillId="2" borderId="0" xfId="2" applyFill="1" applyBorder="1" applyAlignment="1">
      <alignment horizontal="left" vertical="center"/>
    </xf>
    <xf numFmtId="0" fontId="4" fillId="2" borderId="68" xfId="2" applyFill="1" applyBorder="1" applyAlignment="1">
      <alignment horizontal="left" vertical="center"/>
    </xf>
    <xf numFmtId="0" fontId="18" fillId="2" borderId="0" xfId="0" applyFont="1" applyFill="1" applyAlignment="1">
      <alignment horizontal="left" vertical="center" wrapText="1"/>
    </xf>
    <xf numFmtId="0" fontId="0" fillId="2" borderId="0" xfId="0" applyFill="1" applyAlignment="1">
      <alignment horizontal="left" vertical="center" wrapText="1"/>
    </xf>
    <xf numFmtId="0" fontId="8" fillId="2" borderId="0" xfId="0" applyFont="1" applyFill="1" applyAlignment="1">
      <alignment horizontal="center" vertical="center"/>
    </xf>
    <xf numFmtId="0" fontId="8" fillId="2" borderId="64" xfId="0" applyFont="1" applyFill="1" applyBorder="1" applyAlignment="1">
      <alignment horizontal="center" vertical="center"/>
    </xf>
    <xf numFmtId="0" fontId="8" fillId="2" borderId="65" xfId="0" applyFont="1" applyFill="1" applyBorder="1" applyAlignment="1">
      <alignment horizontal="right"/>
    </xf>
    <xf numFmtId="0" fontId="8" fillId="2" borderId="63" xfId="0" applyFont="1" applyFill="1" applyBorder="1" applyAlignment="1">
      <alignment horizontal="right"/>
    </xf>
    <xf numFmtId="0" fontId="4" fillId="2" borderId="63" xfId="2" applyFill="1" applyBorder="1" applyAlignment="1">
      <alignment horizontal="left"/>
    </xf>
    <xf numFmtId="0" fontId="4" fillId="2" borderId="66" xfId="2" applyFill="1" applyBorder="1" applyAlignment="1">
      <alignment horizontal="left"/>
    </xf>
    <xf numFmtId="0" fontId="58" fillId="0" borderId="72" xfId="0" applyFont="1" applyBorder="1" applyAlignment="1">
      <alignment horizontal="center" vertical="center"/>
    </xf>
    <xf numFmtId="0" fontId="58" fillId="0" borderId="73" xfId="0" applyFont="1" applyBorder="1" applyAlignment="1">
      <alignment horizontal="center" vertical="center"/>
    </xf>
    <xf numFmtId="0" fontId="24" fillId="14" borderId="58" xfId="0" applyFont="1" applyFill="1" applyBorder="1" applyAlignment="1">
      <alignment horizontal="center" vertical="center"/>
    </xf>
    <xf numFmtId="0" fontId="24" fillId="14" borderId="78" xfId="0" applyFont="1" applyFill="1" applyBorder="1" applyAlignment="1">
      <alignment horizontal="center" vertical="center"/>
    </xf>
    <xf numFmtId="0" fontId="24" fillId="14" borderId="62" xfId="0" applyFont="1" applyFill="1" applyBorder="1" applyAlignment="1">
      <alignment horizontal="center" vertical="center"/>
    </xf>
    <xf numFmtId="0" fontId="24" fillId="14" borderId="61" xfId="0" applyFont="1" applyFill="1" applyBorder="1" applyAlignment="1">
      <alignment horizontal="center" vertical="center"/>
    </xf>
    <xf numFmtId="0" fontId="24" fillId="14" borderId="59" xfId="0" applyFont="1" applyFill="1" applyBorder="1" applyAlignment="1">
      <alignment horizontal="center" vertical="center"/>
    </xf>
    <xf numFmtId="0" fontId="24" fillId="14" borderId="39" xfId="0" applyFont="1" applyFill="1" applyBorder="1" applyAlignment="1">
      <alignment horizontal="center" vertical="center"/>
    </xf>
    <xf numFmtId="0" fontId="59" fillId="2" borderId="12" xfId="0" applyFont="1" applyFill="1" applyBorder="1" applyAlignment="1">
      <alignment horizontal="left" vertical="center" wrapText="1"/>
    </xf>
    <xf numFmtId="0" fontId="24" fillId="8" borderId="25"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12" borderId="47" xfId="0" applyFont="1" applyFill="1" applyBorder="1" applyAlignment="1">
      <alignment horizontal="center" vertical="center" wrapText="1"/>
    </xf>
    <xf numFmtId="0" fontId="24" fillId="12" borderId="50" xfId="0" applyFont="1" applyFill="1" applyBorder="1" applyAlignment="1">
      <alignment horizontal="center" vertical="center" wrapText="1"/>
    </xf>
    <xf numFmtId="0" fontId="24" fillId="12" borderId="25" xfId="0" applyFont="1" applyFill="1" applyBorder="1" applyAlignment="1">
      <alignment horizontal="center" vertical="center" wrapText="1"/>
    </xf>
    <xf numFmtId="0" fontId="24" fillId="12" borderId="15" xfId="0" applyFont="1" applyFill="1" applyBorder="1" applyAlignment="1">
      <alignment horizontal="center" vertical="center" wrapText="1"/>
    </xf>
    <xf numFmtId="0" fontId="24" fillId="12" borderId="41" xfId="0" applyFont="1" applyFill="1" applyBorder="1" applyAlignment="1">
      <alignment horizontal="center" vertical="center" wrapText="1"/>
    </xf>
    <xf numFmtId="0" fontId="24" fillId="12" borderId="23" xfId="0" applyFont="1" applyFill="1" applyBorder="1" applyAlignment="1">
      <alignment horizontal="center" vertical="center" wrapText="1"/>
    </xf>
    <xf numFmtId="0" fontId="24" fillId="14" borderId="16" xfId="0" applyFont="1" applyFill="1" applyBorder="1" applyAlignment="1">
      <alignment horizontal="center" vertical="center" wrapText="1"/>
    </xf>
    <xf numFmtId="0" fontId="24" fillId="14" borderId="21" xfId="0" applyFont="1" applyFill="1" applyBorder="1" applyAlignment="1">
      <alignment horizontal="center" vertical="center" wrapText="1"/>
    </xf>
    <xf numFmtId="0" fontId="24" fillId="14" borderId="15"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37" xfId="0" applyFont="1" applyFill="1" applyBorder="1" applyAlignment="1">
      <alignment horizontal="center" vertical="center" wrapText="1"/>
    </xf>
    <xf numFmtId="0" fontId="24" fillId="7" borderId="25" xfId="0" applyFont="1" applyFill="1" applyBorder="1" applyAlignment="1">
      <alignment horizontal="center" vertical="center" wrapText="1"/>
    </xf>
    <xf numFmtId="0" fontId="24" fillId="7" borderId="15" xfId="0" applyFont="1" applyFill="1" applyBorder="1" applyAlignment="1">
      <alignment horizontal="center" vertical="center" wrapText="1"/>
    </xf>
    <xf numFmtId="0" fontId="24" fillId="8" borderId="54" xfId="0" applyFont="1" applyFill="1" applyBorder="1" applyAlignment="1">
      <alignment horizontal="center" vertical="center" wrapText="1"/>
    </xf>
    <xf numFmtId="0" fontId="24" fillId="8" borderId="39" xfId="0" applyFont="1" applyFill="1" applyBorder="1" applyAlignment="1">
      <alignment horizontal="center" vertical="center" wrapText="1"/>
    </xf>
    <xf numFmtId="0" fontId="24" fillId="14" borderId="20" xfId="0" applyFont="1" applyFill="1" applyBorder="1" applyAlignment="1">
      <alignment horizontal="center" vertical="center" wrapText="1"/>
    </xf>
    <xf numFmtId="0" fontId="24" fillId="14" borderId="61" xfId="0" applyFont="1" applyFill="1" applyBorder="1" applyAlignment="1">
      <alignment horizontal="center" vertical="center" wrapText="1"/>
    </xf>
    <xf numFmtId="0" fontId="24" fillId="14" borderId="32" xfId="0" applyFont="1" applyFill="1" applyBorder="1" applyAlignment="1">
      <alignment horizontal="center" vertical="center" wrapText="1"/>
    </xf>
    <xf numFmtId="0" fontId="24" fillId="8" borderId="60" xfId="0" applyFont="1" applyFill="1" applyBorder="1" applyAlignment="1">
      <alignment horizontal="center" vertical="center" wrapText="1"/>
    </xf>
    <xf numFmtId="0" fontId="58" fillId="0" borderId="71" xfId="0" applyFont="1" applyBorder="1" applyAlignment="1">
      <alignment horizontal="center" vertical="center"/>
    </xf>
    <xf numFmtId="0" fontId="16" fillId="0" borderId="51" xfId="0" applyFont="1" applyBorder="1" applyAlignment="1">
      <alignment horizontal="right" vertical="center"/>
    </xf>
    <xf numFmtId="0" fontId="16" fillId="0" borderId="50" xfId="0" applyFont="1" applyBorder="1" applyAlignment="1">
      <alignment horizontal="right" vertical="center"/>
    </xf>
    <xf numFmtId="0" fontId="16" fillId="0" borderId="59" xfId="0" applyFont="1" applyBorder="1" applyAlignment="1">
      <alignment horizontal="right" vertical="center"/>
    </xf>
    <xf numFmtId="0" fontId="16" fillId="0" borderId="23" xfId="0" applyFont="1" applyBorder="1" applyAlignment="1">
      <alignment horizontal="right" vertical="center"/>
    </xf>
    <xf numFmtId="0" fontId="16" fillId="0" borderId="85" xfId="0" applyFont="1" applyBorder="1" applyAlignment="1">
      <alignment horizontal="right" vertical="center"/>
    </xf>
    <xf numFmtId="0" fontId="16" fillId="0" borderId="75" xfId="0" applyFont="1" applyBorder="1" applyAlignment="1">
      <alignment horizontal="right" vertical="center"/>
    </xf>
    <xf numFmtId="0" fontId="61" fillId="0" borderId="71" xfId="0" applyFont="1" applyBorder="1" applyAlignment="1">
      <alignment horizontal="left" vertical="center" wrapText="1"/>
    </xf>
    <xf numFmtId="0" fontId="61" fillId="0" borderId="72" xfId="0" applyFont="1" applyBorder="1" applyAlignment="1">
      <alignment horizontal="left" vertical="center" wrapText="1"/>
    </xf>
    <xf numFmtId="0" fontId="61" fillId="0" borderId="73" xfId="0" applyFont="1" applyBorder="1" applyAlignment="1">
      <alignment horizontal="left" vertical="center" wrapText="1"/>
    </xf>
    <xf numFmtId="0" fontId="20" fillId="2" borderId="40" xfId="0" applyFont="1" applyFill="1" applyBorder="1" applyAlignment="1">
      <alignment horizontal="left" vertical="center" wrapText="1"/>
    </xf>
    <xf numFmtId="49" fontId="56" fillId="0" borderId="61" xfId="0" applyNumberFormat="1" applyFont="1" applyBorder="1" applyAlignment="1">
      <alignment horizontal="center" vertical="center"/>
    </xf>
    <xf numFmtId="49" fontId="56" fillId="0" borderId="43" xfId="0" applyNumberFormat="1" applyFont="1" applyBorder="1" applyAlignment="1">
      <alignment horizontal="center" vertical="center"/>
    </xf>
    <xf numFmtId="0" fontId="56" fillId="0" borderId="61" xfId="0" applyFont="1" applyBorder="1" applyAlignment="1">
      <alignment horizontal="center" vertical="center"/>
    </xf>
    <xf numFmtId="0" fontId="56" fillId="0" borderId="43" xfId="0" applyFont="1" applyBorder="1" applyAlignment="1">
      <alignment horizontal="center" vertical="center"/>
    </xf>
    <xf numFmtId="0" fontId="52" fillId="5" borderId="39" xfId="0" applyFont="1" applyFill="1" applyBorder="1" applyAlignment="1">
      <alignment horizontal="center" vertical="center" wrapText="1"/>
    </xf>
    <xf numFmtId="0" fontId="52" fillId="5" borderId="32" xfId="0" applyFont="1" applyFill="1" applyBorder="1" applyAlignment="1">
      <alignment horizontal="center" vertical="center" wrapText="1"/>
    </xf>
    <xf numFmtId="0" fontId="52" fillId="5" borderId="36" xfId="0" applyFont="1" applyFill="1" applyBorder="1" applyAlignment="1">
      <alignment horizontal="center" vertical="center" wrapText="1"/>
    </xf>
    <xf numFmtId="0" fontId="52" fillId="5" borderId="20" xfId="0" applyFont="1" applyFill="1" applyBorder="1" applyAlignment="1">
      <alignment horizontal="center" vertical="center" wrapText="1"/>
    </xf>
    <xf numFmtId="0" fontId="16" fillId="0" borderId="57" xfId="0" applyFont="1" applyBorder="1" applyAlignment="1">
      <alignment horizontal="right" vertical="center"/>
    </xf>
    <xf numFmtId="0" fontId="16" fillId="0" borderId="49" xfId="0" applyFont="1" applyBorder="1" applyAlignment="1">
      <alignment horizontal="right" vertical="center"/>
    </xf>
    <xf numFmtId="0" fontId="52" fillId="21" borderId="0" xfId="0" applyFont="1" applyFill="1" applyAlignment="1">
      <alignment horizontal="left" vertical="center" wrapText="1"/>
    </xf>
    <xf numFmtId="0" fontId="22" fillId="2" borderId="0" xfId="0" applyFont="1" applyFill="1" applyAlignment="1">
      <alignment horizontal="left" vertical="center" wrapText="1"/>
    </xf>
    <xf numFmtId="0" fontId="24" fillId="7" borderId="59" xfId="0" applyFont="1" applyFill="1" applyBorder="1" applyAlignment="1">
      <alignment horizontal="center" vertical="center" wrapText="1"/>
    </xf>
    <xf numFmtId="0" fontId="24" fillId="7" borderId="60" xfId="0" applyFont="1" applyFill="1" applyBorder="1" applyAlignment="1">
      <alignment horizontal="center" vertical="center" wrapText="1"/>
    </xf>
    <xf numFmtId="0" fontId="24" fillId="7" borderId="39" xfId="0" applyFont="1" applyFill="1" applyBorder="1" applyAlignment="1">
      <alignment horizontal="center" vertical="center" wrapText="1"/>
    </xf>
    <xf numFmtId="0" fontId="20" fillId="2" borderId="0" xfId="0" applyFont="1" applyFill="1" applyAlignment="1">
      <alignment horizontal="left" vertical="center" wrapText="1"/>
    </xf>
    <xf numFmtId="164" fontId="53" fillId="0" borderId="41" xfId="0" applyNumberFormat="1" applyFont="1" applyBorder="1" applyAlignment="1">
      <alignment horizontal="center" vertical="center"/>
    </xf>
    <xf numFmtId="164" fontId="53" fillId="0" borderId="23" xfId="0" applyNumberFormat="1" applyFont="1" applyBorder="1" applyAlignment="1">
      <alignment horizontal="center" vertical="center"/>
    </xf>
    <xf numFmtId="49" fontId="53" fillId="0" borderId="21" xfId="0" applyNumberFormat="1" applyFont="1" applyBorder="1" applyAlignment="1">
      <alignment horizontal="center" vertical="center"/>
    </xf>
    <xf numFmtId="49" fontId="53" fillId="0" borderId="15" xfId="0" applyNumberFormat="1" applyFont="1" applyBorder="1" applyAlignment="1">
      <alignment horizontal="center" vertical="center"/>
    </xf>
    <xf numFmtId="49" fontId="55" fillId="5" borderId="15" xfId="0" applyNumberFormat="1" applyFont="1" applyFill="1" applyBorder="1" applyAlignment="1">
      <alignment horizontal="center" vertical="center"/>
    </xf>
    <xf numFmtId="49" fontId="55" fillId="5" borderId="11" xfId="0" applyNumberFormat="1" applyFont="1" applyFill="1" applyBorder="1" applyAlignment="1">
      <alignment horizontal="center" vertical="center"/>
    </xf>
    <xf numFmtId="49" fontId="55" fillId="5" borderId="34" xfId="0" applyNumberFormat="1" applyFont="1" applyFill="1" applyBorder="1" applyAlignment="1">
      <alignment horizontal="center" vertical="center"/>
    </xf>
    <xf numFmtId="49" fontId="55" fillId="5" borderId="23" xfId="0" applyNumberFormat="1" applyFont="1" applyFill="1" applyBorder="1" applyAlignment="1">
      <alignment horizontal="center" vertical="center"/>
    </xf>
    <xf numFmtId="49" fontId="55" fillId="5" borderId="48" xfId="0" applyNumberFormat="1" applyFont="1" applyFill="1" applyBorder="1" applyAlignment="1">
      <alignment horizontal="center" vertical="center"/>
    </xf>
    <xf numFmtId="49" fontId="55" fillId="5" borderId="49" xfId="0" applyNumberFormat="1" applyFont="1" applyFill="1" applyBorder="1" applyAlignment="1">
      <alignment horizontal="center" vertical="center"/>
    </xf>
    <xf numFmtId="0" fontId="23" fillId="2" borderId="0" xfId="0" applyFont="1" applyFill="1" applyAlignment="1">
      <alignment horizontal="left" wrapText="1"/>
    </xf>
    <xf numFmtId="0" fontId="24" fillId="9" borderId="47" xfId="0" applyFont="1" applyFill="1" applyBorder="1" applyAlignment="1">
      <alignment horizontal="center" vertical="center" wrapText="1"/>
    </xf>
    <xf numFmtId="0" fontId="24" fillId="9" borderId="52" xfId="0" applyFont="1" applyFill="1" applyBorder="1" applyAlignment="1">
      <alignment horizontal="center" vertical="center" wrapText="1"/>
    </xf>
    <xf numFmtId="0" fontId="24" fillId="9" borderId="25"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24" fillId="9" borderId="53" xfId="0" applyFont="1" applyFill="1" applyBorder="1" applyAlignment="1">
      <alignment horizontal="center" vertical="center" wrapText="1"/>
    </xf>
    <xf numFmtId="0" fontId="24" fillId="9" borderId="22" xfId="0" applyFont="1" applyFill="1" applyBorder="1" applyAlignment="1">
      <alignment horizontal="center" vertical="center" wrapText="1"/>
    </xf>
    <xf numFmtId="0" fontId="24" fillId="23" borderId="47" xfId="0" applyFont="1" applyFill="1" applyBorder="1" applyAlignment="1">
      <alignment horizontal="center" vertical="center" wrapText="1"/>
    </xf>
    <xf numFmtId="0" fontId="24" fillId="23" borderId="52" xfId="0" applyFont="1" applyFill="1" applyBorder="1" applyAlignment="1">
      <alignment horizontal="center" vertical="center" wrapText="1"/>
    </xf>
    <xf numFmtId="0" fontId="24" fillId="23" borderId="20" xfId="0" applyFont="1" applyFill="1" applyBorder="1" applyAlignment="1">
      <alignment horizontal="center" vertical="center" wrapText="1"/>
    </xf>
    <xf numFmtId="0" fontId="24" fillId="11" borderId="25" xfId="0" applyFont="1" applyFill="1" applyBorder="1" applyAlignment="1">
      <alignment horizontal="center" vertical="center" wrapText="1"/>
    </xf>
    <xf numFmtId="0" fontId="24" fillId="11" borderId="15" xfId="0" applyFont="1" applyFill="1" applyBorder="1" applyAlignment="1">
      <alignment horizontal="center" vertical="center" wrapText="1"/>
    </xf>
    <xf numFmtId="0" fontId="24" fillId="11" borderId="53" xfId="0" applyFont="1" applyFill="1" applyBorder="1" applyAlignment="1">
      <alignment horizontal="center" vertical="center" wrapText="1"/>
    </xf>
    <xf numFmtId="0" fontId="24" fillId="11" borderId="54" xfId="0" applyFont="1" applyFill="1" applyBorder="1" applyAlignment="1">
      <alignment horizontal="center" vertical="center" wrapText="1"/>
    </xf>
    <xf numFmtId="0" fontId="24" fillId="6" borderId="47" xfId="0" applyFont="1" applyFill="1" applyBorder="1" applyAlignment="1">
      <alignment horizontal="center" vertical="center" wrapText="1"/>
    </xf>
    <xf numFmtId="0" fontId="24" fillId="6" borderId="52"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4" fillId="6" borderId="25" xfId="0"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53" xfId="0" applyFont="1" applyFill="1" applyBorder="1" applyAlignment="1">
      <alignment horizontal="center" vertical="center" wrapText="1"/>
    </xf>
    <xf numFmtId="0" fontId="24" fillId="6" borderId="54" xfId="0" applyFont="1" applyFill="1" applyBorder="1" applyAlignment="1">
      <alignment horizontal="center" vertical="center" wrapText="1"/>
    </xf>
    <xf numFmtId="0" fontId="24" fillId="8" borderId="53" xfId="0" applyFont="1" applyFill="1" applyBorder="1" applyAlignment="1">
      <alignment horizontal="center" vertical="center" wrapText="1"/>
    </xf>
    <xf numFmtId="0" fontId="56" fillId="0" borderId="45" xfId="0" applyFont="1" applyBorder="1" applyAlignment="1">
      <alignment horizontal="center" vertical="center" textRotation="90"/>
    </xf>
    <xf numFmtId="0" fontId="56" fillId="0" borderId="14" xfId="0" applyFont="1" applyBorder="1" applyAlignment="1">
      <alignment horizontal="center" vertical="center" textRotation="90"/>
    </xf>
    <xf numFmtId="0" fontId="56" fillId="0" borderId="28" xfId="0" applyFont="1" applyBorder="1" applyAlignment="1">
      <alignment horizontal="center" vertical="center" textRotation="90"/>
    </xf>
    <xf numFmtId="9" fontId="52" fillId="5" borderId="61" xfId="1" applyFont="1" applyFill="1" applyBorder="1" applyAlignment="1" applyProtection="1">
      <alignment horizontal="center" vertical="center" textRotation="90" wrapText="1"/>
    </xf>
    <xf numFmtId="9" fontId="52" fillId="5" borderId="43" xfId="1" applyFont="1" applyFill="1" applyBorder="1" applyAlignment="1" applyProtection="1">
      <alignment horizontal="center" vertical="center" textRotation="90" wrapText="1"/>
    </xf>
    <xf numFmtId="0" fontId="24" fillId="14" borderId="27" xfId="0" applyFont="1" applyFill="1" applyBorder="1" applyAlignment="1">
      <alignment horizontal="center" vertical="center" wrapText="1"/>
    </xf>
    <xf numFmtId="49" fontId="56" fillId="5" borderId="16" xfId="0" applyNumberFormat="1" applyFont="1" applyFill="1" applyBorder="1" applyAlignment="1">
      <alignment horizontal="center" vertical="center"/>
    </xf>
    <xf numFmtId="49" fontId="56" fillId="5" borderId="21" xfId="0" applyNumberFormat="1" applyFont="1" applyFill="1" applyBorder="1" applyAlignment="1">
      <alignment horizontal="center" vertical="center"/>
    </xf>
    <xf numFmtId="49" fontId="56" fillId="5" borderId="27" xfId="0" applyNumberFormat="1" applyFont="1" applyFill="1" applyBorder="1" applyAlignment="1">
      <alignment horizontal="center" vertical="center"/>
    </xf>
    <xf numFmtId="0" fontId="56" fillId="0" borderId="16" xfId="0" applyFont="1" applyBorder="1" applyAlignment="1">
      <alignment horizontal="center" vertical="center"/>
    </xf>
    <xf numFmtId="0" fontId="56" fillId="0" borderId="21" xfId="0" applyFont="1" applyBorder="1" applyAlignment="1">
      <alignment horizontal="center" vertical="center"/>
    </xf>
    <xf numFmtId="0" fontId="56" fillId="0" borderId="27" xfId="0" applyFont="1" applyBorder="1" applyAlignment="1">
      <alignment horizontal="center" vertical="center"/>
    </xf>
    <xf numFmtId="0" fontId="24" fillId="14" borderId="17" xfId="0" applyFont="1" applyFill="1" applyBorder="1" applyAlignment="1">
      <alignment horizontal="center" vertical="center" wrapText="1"/>
    </xf>
    <xf numFmtId="0" fontId="24" fillId="14" borderId="47" xfId="0" applyFont="1" applyFill="1" applyBorder="1" applyAlignment="1">
      <alignment horizontal="center" vertical="center" wrapText="1"/>
    </xf>
    <xf numFmtId="0" fontId="24" fillId="14" borderId="30" xfId="0" applyFont="1" applyFill="1" applyBorder="1" applyAlignment="1">
      <alignment horizontal="center" vertical="center" wrapText="1"/>
    </xf>
    <xf numFmtId="0" fontId="24" fillId="14" borderId="9" xfId="0" applyFont="1" applyFill="1" applyBorder="1" applyAlignment="1">
      <alignment horizontal="center" vertical="center" wrapText="1"/>
    </xf>
    <xf numFmtId="0" fontId="24" fillId="14" borderId="33" xfId="0" applyFont="1" applyFill="1" applyBorder="1" applyAlignment="1">
      <alignment horizontal="center" vertical="center" wrapText="1"/>
    </xf>
    <xf numFmtId="0" fontId="24" fillId="14" borderId="46" xfId="0" applyFont="1" applyFill="1" applyBorder="1" applyAlignment="1">
      <alignment horizontal="center" vertical="center" wrapText="1"/>
    </xf>
    <xf numFmtId="0" fontId="52" fillId="5" borderId="24" xfId="0" applyFont="1" applyFill="1" applyBorder="1" applyAlignment="1">
      <alignment horizontal="center" vertical="center" textRotation="90" wrapText="1"/>
    </xf>
    <xf numFmtId="0" fontId="52" fillId="5" borderId="14" xfId="0" applyFont="1" applyFill="1" applyBorder="1" applyAlignment="1">
      <alignment horizontal="center" vertical="center" textRotation="90" wrapText="1"/>
    </xf>
    <xf numFmtId="0" fontId="52" fillId="5" borderId="28" xfId="0" applyFont="1" applyFill="1" applyBorder="1" applyAlignment="1">
      <alignment horizontal="center" vertical="center" textRotation="90" wrapText="1"/>
    </xf>
    <xf numFmtId="9" fontId="56" fillId="0" borderId="78" xfId="1" applyFont="1" applyBorder="1" applyAlignment="1" applyProtection="1">
      <alignment horizontal="center" vertical="center" textRotation="90"/>
    </xf>
    <xf numFmtId="9" fontId="56" fillId="0" borderId="61" xfId="1" applyFont="1" applyBorder="1" applyAlignment="1" applyProtection="1">
      <alignment horizontal="center" vertical="center" textRotation="90"/>
    </xf>
    <xf numFmtId="9" fontId="56" fillId="0" borderId="43" xfId="1" applyFont="1" applyBorder="1" applyAlignment="1" applyProtection="1">
      <alignment horizontal="center" vertical="center" textRotation="90"/>
    </xf>
    <xf numFmtId="9" fontId="16" fillId="16" borderId="62" xfId="1" applyFont="1" applyFill="1" applyBorder="1" applyAlignment="1" applyProtection="1">
      <alignment horizontal="center"/>
    </xf>
    <xf numFmtId="9" fontId="16" fillId="16" borderId="0" xfId="1" applyFont="1" applyFill="1" applyBorder="1" applyAlignment="1" applyProtection="1">
      <alignment horizontal="center"/>
    </xf>
    <xf numFmtId="9" fontId="16" fillId="16" borderId="40" xfId="1" applyFont="1" applyFill="1" applyBorder="1" applyAlignment="1" applyProtection="1">
      <alignment horizontal="center"/>
    </xf>
    <xf numFmtId="9" fontId="16" fillId="16" borderId="86" xfId="1" applyFont="1" applyFill="1" applyBorder="1" applyAlignment="1" applyProtection="1">
      <alignment horizontal="center"/>
    </xf>
    <xf numFmtId="9" fontId="16" fillId="16" borderId="41" xfId="1" applyFont="1" applyFill="1" applyBorder="1" applyAlignment="1" applyProtection="1">
      <alignment horizontal="center"/>
    </xf>
    <xf numFmtId="9" fontId="16" fillId="16" borderId="85" xfId="1" applyFont="1" applyFill="1" applyBorder="1" applyAlignment="1" applyProtection="1">
      <alignment horizontal="center"/>
    </xf>
    <xf numFmtId="9" fontId="16" fillId="16" borderId="12" xfId="1" applyFont="1" applyFill="1" applyBorder="1" applyAlignment="1" applyProtection="1">
      <alignment horizontal="center"/>
    </xf>
    <xf numFmtId="9" fontId="16" fillId="16" borderId="75" xfId="1" applyFont="1" applyFill="1" applyBorder="1" applyAlignment="1" applyProtection="1">
      <alignment horizontal="center"/>
    </xf>
    <xf numFmtId="0" fontId="24" fillId="20" borderId="47" xfId="0" applyFont="1" applyFill="1" applyBorder="1" applyAlignment="1">
      <alignment horizontal="center" vertical="center" wrapText="1"/>
    </xf>
    <xf numFmtId="0" fontId="24" fillId="20" borderId="52" xfId="0" applyFont="1" applyFill="1" applyBorder="1" applyAlignment="1">
      <alignment horizontal="center" vertical="center" wrapText="1"/>
    </xf>
    <xf numFmtId="0" fontId="24" fillId="20" borderId="20" xfId="0" applyFont="1" applyFill="1" applyBorder="1" applyAlignment="1">
      <alignment horizontal="center" vertical="center" wrapText="1"/>
    </xf>
    <xf numFmtId="0" fontId="24" fillId="20" borderId="25" xfId="0" applyFont="1" applyFill="1" applyBorder="1" applyAlignment="1">
      <alignment horizontal="center" vertical="center" wrapText="1"/>
    </xf>
    <xf numFmtId="0" fontId="24" fillId="20" borderId="21" xfId="0" applyFont="1" applyFill="1" applyBorder="1" applyAlignment="1">
      <alignment horizontal="center" vertical="center" wrapText="1"/>
    </xf>
    <xf numFmtId="0" fontId="24" fillId="20" borderId="53" xfId="0" applyFont="1" applyFill="1" applyBorder="1" applyAlignment="1">
      <alignment horizontal="center" vertical="center" wrapText="1"/>
    </xf>
    <xf numFmtId="0" fontId="24" fillId="20" borderId="54" xfId="0" applyFont="1" applyFill="1" applyBorder="1" applyAlignment="1">
      <alignment horizontal="center" vertical="center" wrapText="1"/>
    </xf>
    <xf numFmtId="0" fontId="58" fillId="0" borderId="58" xfId="0" applyFont="1" applyBorder="1" applyAlignment="1">
      <alignment horizontal="center" vertical="center"/>
    </xf>
    <xf numFmtId="0" fontId="58" fillId="0" borderId="40" xfId="0" applyFont="1" applyBorder="1" applyAlignment="1">
      <alignment horizontal="center" vertical="center"/>
    </xf>
    <xf numFmtId="0" fontId="24" fillId="17" borderId="47" xfId="0" applyFont="1" applyFill="1" applyBorder="1" applyAlignment="1">
      <alignment horizontal="center" vertical="center" wrapText="1"/>
    </xf>
    <xf numFmtId="0" fontId="24" fillId="17" borderId="52" xfId="0" applyFont="1" applyFill="1" applyBorder="1" applyAlignment="1">
      <alignment horizontal="center" vertical="center" wrapText="1"/>
    </xf>
    <xf numFmtId="0" fontId="24" fillId="17" borderId="20" xfId="0" applyFont="1" applyFill="1" applyBorder="1" applyAlignment="1">
      <alignment horizontal="center" vertical="center" wrapText="1"/>
    </xf>
    <xf numFmtId="0" fontId="24" fillId="17" borderId="25" xfId="0" applyFont="1" applyFill="1" applyBorder="1" applyAlignment="1">
      <alignment horizontal="center" vertical="center" wrapText="1"/>
    </xf>
    <xf numFmtId="0" fontId="24" fillId="17" borderId="21" xfId="0" applyFont="1" applyFill="1" applyBorder="1" applyAlignment="1">
      <alignment horizontal="center" vertical="center" wrapText="1"/>
    </xf>
    <xf numFmtId="0" fontId="24" fillId="17" borderId="53" xfId="0" applyFont="1" applyFill="1" applyBorder="1" applyAlignment="1">
      <alignment horizontal="center" vertical="center" wrapText="1"/>
    </xf>
    <xf numFmtId="0" fontId="24" fillId="17" borderId="54" xfId="0" applyFont="1" applyFill="1" applyBorder="1" applyAlignment="1">
      <alignment horizontal="center" vertical="center" wrapText="1"/>
    </xf>
    <xf numFmtId="0" fontId="24" fillId="18" borderId="24" xfId="0" applyFont="1" applyFill="1" applyBorder="1" applyAlignment="1">
      <alignment horizontal="center" vertical="center" wrapText="1"/>
    </xf>
    <xf numFmtId="0" fontId="24" fillId="18" borderId="14" xfId="0" applyFont="1" applyFill="1" applyBorder="1" applyAlignment="1">
      <alignment horizontal="center" vertical="center" wrapText="1"/>
    </xf>
    <xf numFmtId="0" fontId="24" fillId="18" borderId="51" xfId="0" applyFont="1" applyFill="1" applyBorder="1" applyAlignment="1">
      <alignment horizontal="center" vertical="center" wrapText="1"/>
    </xf>
    <xf numFmtId="0" fontId="24" fillId="18" borderId="52" xfId="0" applyFont="1" applyFill="1" applyBorder="1" applyAlignment="1">
      <alignment horizontal="center" vertical="center" wrapText="1"/>
    </xf>
    <xf numFmtId="0" fontId="24" fillId="18" borderId="50" xfId="0" applyFont="1" applyFill="1" applyBorder="1" applyAlignment="1">
      <alignment horizontal="center" vertical="center" wrapText="1"/>
    </xf>
    <xf numFmtId="0" fontId="24" fillId="18" borderId="25" xfId="0" applyFont="1" applyFill="1" applyBorder="1" applyAlignment="1">
      <alignment horizontal="center" vertical="center" wrapText="1"/>
    </xf>
    <xf numFmtId="0" fontId="24" fillId="18" borderId="21" xfId="0" applyFont="1" applyFill="1" applyBorder="1" applyAlignment="1">
      <alignment horizontal="center" vertical="center" wrapText="1"/>
    </xf>
    <xf numFmtId="0" fontId="24" fillId="18" borderId="26" xfId="0" applyFont="1" applyFill="1" applyBorder="1" applyAlignment="1">
      <alignment horizontal="center" vertical="center" wrapText="1"/>
    </xf>
    <xf numFmtId="0" fontId="24" fillId="18" borderId="84" xfId="0" applyFont="1" applyFill="1" applyBorder="1" applyAlignment="1">
      <alignment horizontal="center" vertical="center" wrapText="1"/>
    </xf>
    <xf numFmtId="0" fontId="36" fillId="0" borderId="12" xfId="0" applyFont="1" applyBorder="1" applyAlignment="1">
      <alignment horizontal="left" vertical="center" wrapText="1"/>
    </xf>
    <xf numFmtId="0" fontId="2" fillId="11" borderId="77"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11" borderId="78" xfId="0" applyFont="1" applyFill="1" applyBorder="1" applyAlignment="1">
      <alignment horizontal="center" vertical="center" wrapText="1"/>
    </xf>
    <xf numFmtId="0" fontId="2" fillId="10" borderId="77" xfId="0" applyFont="1" applyFill="1" applyBorder="1" applyAlignment="1">
      <alignment horizontal="center" vertical="center" wrapText="1"/>
    </xf>
    <xf numFmtId="0" fontId="2" fillId="10" borderId="40" xfId="0" applyFont="1" applyFill="1" applyBorder="1" applyAlignment="1">
      <alignment horizontal="center" vertical="center" wrapText="1"/>
    </xf>
    <xf numFmtId="0" fontId="2" fillId="10" borderId="78" xfId="0" applyFont="1" applyFill="1" applyBorder="1" applyAlignment="1">
      <alignment horizontal="center" vertical="center" wrapText="1"/>
    </xf>
    <xf numFmtId="0" fontId="2" fillId="12" borderId="45" xfId="0" applyFont="1" applyFill="1" applyBorder="1" applyAlignment="1">
      <alignment horizontal="center" vertical="center" wrapText="1"/>
    </xf>
    <xf numFmtId="0" fontId="2" fillId="12" borderId="28" xfId="0" applyFont="1" applyFill="1" applyBorder="1" applyAlignment="1">
      <alignment horizontal="center" vertical="center" wrapText="1"/>
    </xf>
    <xf numFmtId="0" fontId="29" fillId="5" borderId="42" xfId="0" applyFont="1" applyFill="1" applyBorder="1" applyAlignment="1">
      <alignment horizontal="center" vertical="center" textRotation="90" wrapText="1"/>
    </xf>
    <xf numFmtId="0" fontId="29" fillId="5" borderId="79" xfId="0" applyFont="1" applyFill="1" applyBorder="1" applyAlignment="1">
      <alignment horizontal="center" vertical="center" textRotation="90" wrapText="1"/>
    </xf>
    <xf numFmtId="0" fontId="29" fillId="5" borderId="74" xfId="0" applyFont="1" applyFill="1" applyBorder="1" applyAlignment="1">
      <alignment horizontal="center" vertical="center" textRotation="90" wrapText="1"/>
    </xf>
    <xf numFmtId="0" fontId="2" fillId="8" borderId="77"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2" fillId="8" borderId="78" xfId="0" applyFont="1" applyFill="1" applyBorder="1" applyAlignment="1">
      <alignment horizontal="center" vertical="center" wrapText="1"/>
    </xf>
    <xf numFmtId="0" fontId="2" fillId="20" borderId="77" xfId="0" applyFont="1" applyFill="1" applyBorder="1" applyAlignment="1">
      <alignment horizontal="center" vertical="center" wrapText="1"/>
    </xf>
    <xf numFmtId="0" fontId="2" fillId="20" borderId="40" xfId="0" applyFont="1" applyFill="1" applyBorder="1" applyAlignment="1">
      <alignment horizontal="center" vertical="center" wrapText="1"/>
    </xf>
    <xf numFmtId="0" fontId="2" fillId="20" borderId="86" xfId="0" applyFont="1" applyFill="1" applyBorder="1" applyAlignment="1">
      <alignment horizontal="center" vertical="center" wrapText="1"/>
    </xf>
    <xf numFmtId="0" fontId="2" fillId="17" borderId="77" xfId="0" applyFont="1" applyFill="1" applyBorder="1" applyAlignment="1">
      <alignment horizontal="center" vertical="center" wrapText="1"/>
    </xf>
    <xf numFmtId="0" fontId="2" fillId="17" borderId="40" xfId="0" applyFont="1" applyFill="1" applyBorder="1" applyAlignment="1">
      <alignment horizontal="center" vertical="center" wrapText="1"/>
    </xf>
    <xf numFmtId="0" fontId="2" fillId="17" borderId="86" xfId="0" applyFont="1" applyFill="1" applyBorder="1" applyAlignment="1">
      <alignment horizontal="center" vertical="center" wrapText="1"/>
    </xf>
    <xf numFmtId="0" fontId="29" fillId="0" borderId="42" xfId="0" applyFont="1" applyBorder="1" applyAlignment="1">
      <alignment horizontal="center" vertical="center" textRotation="90" wrapText="1"/>
    </xf>
    <xf numFmtId="0" fontId="29" fillId="0" borderId="79" xfId="0" applyFont="1" applyBorder="1" applyAlignment="1">
      <alignment horizontal="center" vertical="center" textRotation="90" wrapText="1"/>
    </xf>
    <xf numFmtId="0" fontId="29" fillId="0" borderId="74" xfId="0" applyFont="1" applyBorder="1" applyAlignment="1">
      <alignment horizontal="center" vertical="center" textRotation="90" wrapText="1"/>
    </xf>
    <xf numFmtId="9" fontId="29" fillId="5" borderId="42" xfId="1" applyFont="1" applyFill="1" applyBorder="1" applyAlignment="1">
      <alignment horizontal="center" vertical="center" textRotation="90"/>
    </xf>
    <xf numFmtId="9" fontId="29" fillId="5" borderId="79" xfId="1" applyFont="1" applyFill="1" applyBorder="1" applyAlignment="1">
      <alignment horizontal="center" vertical="center" textRotation="90"/>
    </xf>
    <xf numFmtId="9" fontId="29" fillId="5" borderId="74" xfId="1" applyFont="1" applyFill="1" applyBorder="1" applyAlignment="1">
      <alignment horizontal="center" vertical="center" textRotation="90"/>
    </xf>
    <xf numFmtId="9" fontId="29" fillId="0" borderId="42" xfId="1" applyFont="1" applyFill="1" applyBorder="1" applyAlignment="1">
      <alignment horizontal="center" vertical="center" textRotation="90"/>
    </xf>
    <xf numFmtId="9" fontId="29" fillId="0" borderId="79" xfId="1" applyFont="1" applyFill="1" applyBorder="1" applyAlignment="1">
      <alignment horizontal="center" vertical="center" textRotation="90"/>
    </xf>
    <xf numFmtId="9" fontId="29" fillId="0" borderId="74" xfId="1" applyFont="1" applyFill="1" applyBorder="1" applyAlignment="1">
      <alignment horizontal="center" vertical="center" textRotation="90"/>
    </xf>
    <xf numFmtId="0" fontId="2" fillId="12" borderId="58" xfId="0" applyFont="1" applyFill="1" applyBorder="1" applyAlignment="1">
      <alignment horizontal="center" vertical="center" wrapText="1"/>
    </xf>
    <xf numFmtId="0" fontId="2" fillId="12" borderId="78" xfId="0" applyFont="1" applyFill="1" applyBorder="1" applyAlignment="1">
      <alignment horizontal="center" vertical="center" wrapText="1"/>
    </xf>
    <xf numFmtId="0" fontId="2" fillId="12" borderId="85" xfId="0" applyFont="1" applyFill="1" applyBorder="1" applyAlignment="1">
      <alignment horizontal="center" vertical="center" wrapText="1"/>
    </xf>
    <xf numFmtId="0" fontId="2" fillId="12" borderId="43" xfId="0" applyFont="1" applyFill="1" applyBorder="1" applyAlignment="1">
      <alignment horizontal="center" vertical="center" wrapText="1"/>
    </xf>
    <xf numFmtId="0" fontId="17" fillId="0" borderId="0" xfId="0" applyFont="1" applyAlignment="1">
      <alignment horizontal="left"/>
    </xf>
    <xf numFmtId="0" fontId="26" fillId="0" borderId="0" xfId="0" applyFont="1" applyAlignment="1">
      <alignment horizontal="right" vertical="top"/>
    </xf>
    <xf numFmtId="0" fontId="0" fillId="0" borderId="0" xfId="0" applyAlignment="1">
      <alignment horizontal="left" wrapText="1"/>
    </xf>
    <xf numFmtId="0" fontId="3" fillId="0" borderId="0" xfId="0" applyFont="1" applyAlignment="1">
      <alignment horizontal="center" vertical="center" textRotation="90"/>
    </xf>
    <xf numFmtId="0" fontId="3" fillId="0" borderId="45" xfId="0" applyFont="1" applyBorder="1" applyAlignment="1">
      <alignment horizontal="center" vertical="center" textRotation="90"/>
    </xf>
    <xf numFmtId="0" fontId="3" fillId="0" borderId="28" xfId="0" applyFont="1" applyBorder="1" applyAlignment="1">
      <alignment horizontal="center" vertical="center" textRotation="90"/>
    </xf>
    <xf numFmtId="0" fontId="0" fillId="0" borderId="12" xfId="0" applyBorder="1" applyAlignment="1">
      <alignment horizontal="left" wrapText="1"/>
    </xf>
    <xf numFmtId="0" fontId="3" fillId="0" borderId="42" xfId="0" applyFont="1" applyBorder="1" applyAlignment="1">
      <alignment horizontal="center" vertical="center" textRotation="90"/>
    </xf>
    <xf numFmtId="0" fontId="3" fillId="0" borderId="79" xfId="0" applyFont="1" applyBorder="1" applyAlignment="1">
      <alignment horizontal="center" vertical="center" textRotation="90"/>
    </xf>
    <xf numFmtId="0" fontId="3" fillId="0" borderId="74" xfId="0" applyFont="1" applyBorder="1" applyAlignment="1">
      <alignment horizontal="center" vertical="center" textRotation="90"/>
    </xf>
  </cellXfs>
  <cellStyles count="4">
    <cellStyle name="Comma" xfId="3" builtinId="3"/>
    <cellStyle name="Hyperlink" xfId="2" builtinId="8"/>
    <cellStyle name="Normal" xfId="0" builtinId="0"/>
    <cellStyle name="Percent" xfId="1" builtinId="5"/>
  </cellStyles>
  <dxfs count="25">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
      <font>
        <color theme="7"/>
      </font>
      <fill>
        <patternFill>
          <bgColor theme="7"/>
        </patternFill>
      </fill>
    </dxf>
  </dxfs>
  <tableStyles count="0" defaultTableStyle="TableStyleMedium2" defaultPivotStyle="PivotStyleLight16"/>
  <colors>
    <mruColors>
      <color rgb="FFEE8C2A"/>
      <color rgb="FF8A7950"/>
      <color rgb="FFF09942"/>
      <color rgb="FFC50D7B"/>
      <color rgb="FFF6C594"/>
      <color rgb="FFF67AC4"/>
      <color rgb="FFC5B99B"/>
      <color rgb="FF008CB5"/>
      <color rgb="FFF2A6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 Entry'!$K$15:$K$46</c:f>
              <c:strCache>
                <c:ptCount val="3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strCache>
            </c:strRef>
          </c:tx>
          <c:spPr>
            <a:solidFill>
              <a:schemeClr val="accent6">
                <a:lumMod val="60000"/>
                <a:lumOff val="4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6"/>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Entry'!$K$15:$K$46</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5-F689-4FC9-9542-704E131BBBBB}"/>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9727D"/>
                    </a:solidFill>
                    <a:latin typeface="+mn-lt"/>
                    <a:ea typeface="+mn-ea"/>
                    <a:cs typeface="+mn-cs"/>
                  </a:defRPr>
                </a:pPr>
                <a:r>
                  <a:rPr lang="en-US" sz="1400" b="1" i="0" baseline="0">
                    <a:solidFill>
                      <a:schemeClr val="accent6">
                        <a:lumMod val="60000"/>
                        <a:lumOff val="40000"/>
                      </a:schemeClr>
                    </a:solidFill>
                  </a:rPr>
                  <a:t>M1: Influenza</a:t>
                </a:r>
              </a:p>
            </c:rich>
          </c:tx>
          <c:layout>
            <c:manualLayout>
              <c:xMode val="edge"/>
              <c:yMode val="edge"/>
              <c:x val="0.42722484884617107"/>
              <c:y val="0.94549087225692607"/>
            </c:manualLayout>
          </c:layout>
          <c:overlay val="0"/>
          <c:spPr>
            <a:noFill/>
            <a:ln>
              <a:noFill/>
            </a:ln>
            <a:effectLst/>
          </c:spPr>
          <c:txPr>
            <a:bodyPr rot="0" spcFirstLastPara="1" vertOverflow="ellipsis" vert="horz" wrap="square" anchor="ctr" anchorCtr="1"/>
            <a:lstStyle/>
            <a:p>
              <a:pPr>
                <a:defRPr sz="1400" b="1" i="0" u="none" strike="noStrike" kern="1200" baseline="0">
                  <a:solidFill>
                    <a:srgbClr val="09727D"/>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822669016868426E-2"/>
          <c:y val="6.3893465998691057E-2"/>
          <c:w val="0.873588151694218"/>
          <c:h val="0.74428347745129853"/>
        </c:manualLayout>
      </c:layout>
      <c:barChart>
        <c:barDir val="col"/>
        <c:grouping val="stacked"/>
        <c:varyColors val="0"/>
        <c:ser>
          <c:idx val="0"/>
          <c:order val="0"/>
          <c:tx>
            <c:v>During MP (Part A)</c:v>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'Proportions Table'!$C$4:$C$35</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'Proportions Table'!$E$4:$E$35</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1425-402D-8178-9CBCD4F11136}"/>
            </c:ext>
          </c:extLst>
        </c:ser>
        <c:ser>
          <c:idx val="1"/>
          <c:order val="1"/>
          <c:tx>
            <c:v>Prior to MP (Part B)</c:v>
          </c:tx>
          <c:spPr>
            <a:solidFill>
              <a:schemeClr val="accent3">
                <a:lumMod val="40000"/>
                <a:lumOff val="6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'Proportions Table'!$C$4:$C$35</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'Proportions Table'!$F$4:$F$35</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1-1425-402D-8178-9CBCD4F11136}"/>
            </c:ext>
          </c:extLst>
        </c:ser>
        <c:dLbls>
          <c:showLegendKey val="0"/>
          <c:showVal val="1"/>
          <c:showCatName val="0"/>
          <c:showSerName val="0"/>
          <c:showPercent val="0"/>
          <c:showBubbleSize val="0"/>
        </c:dLbls>
        <c:gapWidth val="30"/>
        <c:overlap val="100"/>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600" b="1" i="0" u="none" strike="noStrike" kern="1200" baseline="0">
                    <a:solidFill>
                      <a:srgbClr val="09727D"/>
                    </a:solidFill>
                    <a:latin typeface="+mn-lt"/>
                    <a:ea typeface="+mn-ea"/>
                    <a:cs typeface="+mn-cs"/>
                  </a:defRPr>
                </a:pPr>
                <a:r>
                  <a:rPr lang="en-US" sz="1600" b="1" i="0" baseline="0">
                    <a:solidFill>
                      <a:schemeClr val="accent3">
                        <a:lumMod val="60000"/>
                        <a:lumOff val="40000"/>
                      </a:schemeClr>
                    </a:solidFill>
                  </a:rPr>
                  <a:t>M2: Pneumococcal</a:t>
                </a:r>
              </a:p>
            </c:rich>
          </c:tx>
          <c:layout>
            <c:manualLayout>
              <c:xMode val="edge"/>
              <c:yMode val="edge"/>
              <c:x val="0.32236382181481338"/>
              <c:y val="0.92289930621631988"/>
            </c:manualLayout>
          </c:layout>
          <c:overlay val="0"/>
          <c:spPr>
            <a:noFill/>
            <a:ln>
              <a:noFill/>
            </a:ln>
            <a:effectLst/>
          </c:spPr>
          <c:txPr>
            <a:bodyPr rot="0" spcFirstLastPara="1" vertOverflow="ellipsis" vert="horz" wrap="square" anchor="ctr" anchorCtr="1"/>
            <a:lstStyle/>
            <a:p>
              <a:pPr algn="ctr">
                <a:defRPr sz="1600" b="1" i="0" u="none" strike="noStrike" kern="1200" baseline="0">
                  <a:solidFill>
                    <a:srgbClr val="09727D"/>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0"/>
        <c:axPos val="l"/>
        <c:majorGridlines>
          <c:spPr>
            <a:ln w="9525" cap="flat" cmpd="sng" algn="ctr">
              <a:solidFill>
                <a:schemeClr val="accent4">
                  <a:lumMod val="40000"/>
                  <a:lumOff val="6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legend>
      <c:legendPos val="b"/>
      <c:layout>
        <c:manualLayout>
          <c:xMode val="edge"/>
          <c:yMode val="edge"/>
          <c:x val="0.18388996457377282"/>
          <c:y val="0.87493183130200136"/>
          <c:w val="0.61470680433656766"/>
          <c:h val="4.516014738021949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lumMod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9992259193352982E-2"/>
          <c:y val="6.4667755774443003E-2"/>
          <c:w val="0.92001548161329405"/>
          <c:h val="0.76144218776687278"/>
        </c:manualLayout>
      </c:layout>
      <c:barChart>
        <c:barDir val="col"/>
        <c:grouping val="stacked"/>
        <c:varyColors val="0"/>
        <c:ser>
          <c:idx val="0"/>
          <c:order val="0"/>
          <c:tx>
            <c:v>During MP (Part A)</c:v>
          </c:tx>
          <c:spPr>
            <a:solidFill>
              <a:schemeClr val="accent5">
                <a:lumMod val="7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'Proportions Table'!$C$4:$C$35</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'Proportions Table'!$H$4:$H$35</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6A36-48DE-918D-3092120945CA}"/>
            </c:ext>
          </c:extLst>
        </c:ser>
        <c:ser>
          <c:idx val="1"/>
          <c:order val="1"/>
          <c:tx>
            <c:v>Prior to MP (Part B)</c:v>
          </c:tx>
          <c:spPr>
            <a:solidFill>
              <a:schemeClr val="accent5">
                <a:lumMod val="40000"/>
                <a:lumOff val="6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'Proportions Table'!$C$4:$C$35</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'Proportions Table'!$I$4:$I$35</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1-6A36-48DE-918D-3092120945CA}"/>
            </c:ext>
          </c:extLst>
        </c:ser>
        <c:dLbls>
          <c:showLegendKey val="0"/>
          <c:showVal val="1"/>
          <c:showCatName val="0"/>
          <c:showSerName val="0"/>
          <c:showPercent val="0"/>
          <c:showBubbleSize val="0"/>
        </c:dLbls>
        <c:gapWidth val="30"/>
        <c:overlap val="100"/>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600" b="1" i="0" u="none" strike="noStrike" kern="1200" baseline="0">
                    <a:solidFill>
                      <a:schemeClr val="accent5">
                        <a:lumMod val="75000"/>
                      </a:schemeClr>
                    </a:solidFill>
                    <a:latin typeface="+mn-lt"/>
                    <a:ea typeface="+mn-ea"/>
                    <a:cs typeface="+mn-cs"/>
                  </a:defRPr>
                </a:pPr>
                <a:r>
                  <a:rPr lang="en-US" sz="1600" b="1" i="0" baseline="0">
                    <a:solidFill>
                      <a:schemeClr val="accent5">
                        <a:lumMod val="75000"/>
                      </a:schemeClr>
                    </a:solidFill>
                  </a:rPr>
                  <a:t>M3: Td/Tdap</a:t>
                </a:r>
              </a:p>
            </c:rich>
          </c:tx>
          <c:layout>
            <c:manualLayout>
              <c:xMode val="edge"/>
              <c:yMode val="edge"/>
              <c:x val="0.38819770985610536"/>
              <c:y val="0.93879386110780949"/>
            </c:manualLayout>
          </c:layout>
          <c:overlay val="0"/>
          <c:spPr>
            <a:noFill/>
            <a:ln>
              <a:noFill/>
            </a:ln>
            <a:effectLst/>
          </c:spPr>
          <c:txPr>
            <a:bodyPr rot="0" spcFirstLastPara="1" vertOverflow="ellipsis" vert="horz" wrap="square" anchor="ctr" anchorCtr="1"/>
            <a:lstStyle/>
            <a:p>
              <a:pPr algn="ctr">
                <a:defRPr sz="1600" b="1" i="0" u="none" strike="noStrike" kern="1200" baseline="0">
                  <a:solidFill>
                    <a:schemeClr val="accent5">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legend>
      <c:legendPos val="b"/>
      <c:layout>
        <c:manualLayout>
          <c:xMode val="edge"/>
          <c:yMode val="edge"/>
          <c:x val="0.20090132187615431"/>
          <c:y val="0.8973338760030577"/>
          <c:w val="0.6491932833580093"/>
          <c:h val="3.549275355997517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lumMod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9992259193352982E-2"/>
          <c:y val="6.2296083474626916E-2"/>
          <c:w val="0.91166201385254542"/>
          <c:h val="0.75317857171614677"/>
        </c:manualLayout>
      </c:layout>
      <c:barChart>
        <c:barDir val="col"/>
        <c:grouping val="stacked"/>
        <c:varyColors val="0"/>
        <c:ser>
          <c:idx val="0"/>
          <c:order val="0"/>
          <c:tx>
            <c:v>During MP (Part A)</c:v>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'Proportions Table'!$C$4:$C$35</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'Proportions Table'!$K$4:$K$35</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AA51-4053-972B-6DCFC9059C79}"/>
            </c:ext>
          </c:extLst>
        </c:ser>
        <c:ser>
          <c:idx val="1"/>
          <c:order val="1"/>
          <c:tx>
            <c:v>During MP (Part B)</c:v>
          </c:tx>
          <c:spPr>
            <a:solidFill>
              <a:schemeClr val="accent2">
                <a:lumMod val="40000"/>
                <a:lumOff val="6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'Proportions Table'!$C$4:$C$35</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'Proportions Table'!$L$4:$L$35</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1-AA51-4053-972B-6DCFC9059C79}"/>
            </c:ext>
          </c:extLst>
        </c:ser>
        <c:dLbls>
          <c:showLegendKey val="0"/>
          <c:showVal val="1"/>
          <c:showCatName val="0"/>
          <c:showSerName val="0"/>
          <c:showPercent val="0"/>
          <c:showBubbleSize val="0"/>
        </c:dLbls>
        <c:gapWidth val="30"/>
        <c:overlap val="100"/>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600" b="1" i="0" u="none" strike="noStrike" kern="1200" baseline="0">
                    <a:solidFill>
                      <a:schemeClr val="accent2">
                        <a:lumMod val="75000"/>
                      </a:schemeClr>
                    </a:solidFill>
                    <a:latin typeface="+mn-lt"/>
                    <a:ea typeface="+mn-ea"/>
                    <a:cs typeface="+mn-cs"/>
                  </a:defRPr>
                </a:pPr>
                <a:r>
                  <a:rPr lang="en-US" sz="1600" b="1" i="0" baseline="0">
                    <a:solidFill>
                      <a:schemeClr val="accent2">
                        <a:lumMod val="75000"/>
                      </a:schemeClr>
                    </a:solidFill>
                  </a:rPr>
                  <a:t>M4: Zoster</a:t>
                </a:r>
              </a:p>
            </c:rich>
          </c:tx>
          <c:layout>
            <c:manualLayout>
              <c:xMode val="edge"/>
              <c:yMode val="edge"/>
              <c:x val="0.38467980151397563"/>
              <c:y val="0.92315633950237097"/>
            </c:manualLayout>
          </c:layout>
          <c:overlay val="0"/>
          <c:spPr>
            <a:noFill/>
            <a:ln>
              <a:noFill/>
            </a:ln>
            <a:effectLst/>
          </c:spPr>
          <c:txPr>
            <a:bodyPr rot="0" spcFirstLastPara="1" vertOverflow="ellipsis" vert="horz" wrap="square" anchor="ctr" anchorCtr="1"/>
            <a:lstStyle/>
            <a:p>
              <a:pPr algn="ctr">
                <a:defRPr sz="1600" b="1" i="0" u="none" strike="noStrike" kern="1200" baseline="0">
                  <a:solidFill>
                    <a:schemeClr val="accent2">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min val="0"/>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legend>
      <c:legendPos val="b"/>
      <c:layout>
        <c:manualLayout>
          <c:xMode val="edge"/>
          <c:yMode val="edge"/>
          <c:x val="0.14225154682455665"/>
          <c:y val="0.88018012378461885"/>
          <c:w val="0.70707124122389631"/>
          <c:h val="4.1972114764667959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lumMod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822669016868426E-2"/>
          <c:y val="6.3893465998691057E-2"/>
          <c:w val="0.873588151694218"/>
          <c:h val="0.74428347745129853"/>
        </c:manualLayout>
      </c:layout>
      <c:barChart>
        <c:barDir val="col"/>
        <c:grouping val="stacked"/>
        <c:varyColors val="0"/>
        <c:ser>
          <c:idx val="0"/>
          <c:order val="0"/>
          <c:tx>
            <c:v>During MP (Part A)</c:v>
          </c:tx>
          <c:spPr>
            <a:solidFill>
              <a:srgbClr val="C50D7B"/>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Entry'!$AC$31:$AC$46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'Proportions Table'!$Q$20:$Q$35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1425-402D-8178-9CBCD4F11136}"/>
            </c:ext>
          </c:extLst>
        </c:ser>
        <c:ser>
          <c:idx val="1"/>
          <c:order val="1"/>
          <c:tx>
            <c:v>Prior to MP (Part B)</c:v>
          </c:tx>
          <c:spPr>
            <a:solidFill>
              <a:srgbClr val="F67AC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Entry'!$AC$31:$AC$46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'Proportions Table'!$R$20:$R$35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1425-402D-8178-9CBCD4F11136}"/>
            </c:ext>
          </c:extLst>
        </c:ser>
        <c:dLbls>
          <c:showLegendKey val="0"/>
          <c:showVal val="1"/>
          <c:showCatName val="0"/>
          <c:showSerName val="0"/>
          <c:showPercent val="0"/>
          <c:showBubbleSize val="0"/>
        </c:dLbls>
        <c:gapWidth val="30"/>
        <c:overlap val="100"/>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600" b="1" i="0" u="none" strike="noStrike" kern="1200" baseline="0">
                    <a:solidFill>
                      <a:srgbClr val="C50D7B"/>
                    </a:solidFill>
                    <a:latin typeface="+mn-lt"/>
                    <a:ea typeface="+mn-ea"/>
                    <a:cs typeface="+mn-cs"/>
                  </a:defRPr>
                </a:pPr>
                <a:r>
                  <a:rPr lang="en-US" sz="1600" b="1" i="0" baseline="0">
                    <a:solidFill>
                      <a:srgbClr val="C50D7B"/>
                    </a:solidFill>
                  </a:rPr>
                  <a:t>M6: RSV</a:t>
                </a:r>
              </a:p>
            </c:rich>
          </c:tx>
          <c:layout>
            <c:manualLayout>
              <c:xMode val="edge"/>
              <c:yMode val="edge"/>
              <c:x val="0.41229592393545539"/>
              <c:y val="0.91950682599873701"/>
            </c:manualLayout>
          </c:layout>
          <c:overlay val="0"/>
          <c:spPr>
            <a:noFill/>
            <a:ln>
              <a:noFill/>
            </a:ln>
            <a:effectLst/>
          </c:spPr>
          <c:txPr>
            <a:bodyPr rot="0" spcFirstLastPara="1" vertOverflow="ellipsis" vert="horz" wrap="square" anchor="ctr" anchorCtr="1"/>
            <a:lstStyle/>
            <a:p>
              <a:pPr algn="ctr">
                <a:defRPr sz="1600" b="1" i="0" u="none" strike="noStrike" kern="1200" baseline="0">
                  <a:solidFill>
                    <a:srgbClr val="C50D7B"/>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0"/>
        <c:axPos val="l"/>
        <c:majorGridlines>
          <c:spPr>
            <a:ln w="9525" cap="flat" cmpd="sng" algn="ctr">
              <a:solidFill>
                <a:schemeClr val="accent4">
                  <a:lumMod val="40000"/>
                  <a:lumOff val="6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legend>
      <c:legendPos val="b"/>
      <c:layout>
        <c:manualLayout>
          <c:xMode val="edge"/>
          <c:yMode val="edge"/>
          <c:x val="0.18388996457377282"/>
          <c:y val="0.87493183130200136"/>
          <c:w val="0.61470680433656766"/>
          <c:h val="4.516014738021949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lumMod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822669016868426E-2"/>
          <c:y val="6.3893465998691057E-2"/>
          <c:w val="0.873588151694218"/>
          <c:h val="0.74428347745129853"/>
        </c:manualLayout>
      </c:layout>
      <c:barChart>
        <c:barDir val="col"/>
        <c:grouping val="stacked"/>
        <c:varyColors val="0"/>
        <c:ser>
          <c:idx val="0"/>
          <c:order val="0"/>
          <c:tx>
            <c:v>During MP (Part A)</c:v>
          </c:tx>
          <c:spPr>
            <a:solidFill>
              <a:srgbClr val="EE8C2A"/>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Entry'!$AC$31:$AC$46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'Proportions Table'!$U$20:$U$35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1425-402D-8178-9CBCD4F11136}"/>
            </c:ext>
          </c:extLst>
        </c:ser>
        <c:ser>
          <c:idx val="1"/>
          <c:order val="1"/>
          <c:tx>
            <c:v>Prior to MP (Part B)</c:v>
          </c:tx>
          <c:spPr>
            <a:solidFill>
              <a:srgbClr val="F6C594"/>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105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Entry'!$AC$31:$AC$46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'Proportions Table'!$V$20:$V$35</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1425-402D-8178-9CBCD4F11136}"/>
            </c:ext>
          </c:extLst>
        </c:ser>
        <c:dLbls>
          <c:showLegendKey val="0"/>
          <c:showVal val="1"/>
          <c:showCatName val="0"/>
          <c:showSerName val="0"/>
          <c:showPercent val="0"/>
          <c:showBubbleSize val="0"/>
        </c:dLbls>
        <c:gapWidth val="30"/>
        <c:overlap val="100"/>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600" b="1" i="0" u="none" strike="noStrike" kern="1200" baseline="0">
                    <a:solidFill>
                      <a:srgbClr val="EE8C2A"/>
                    </a:solidFill>
                    <a:latin typeface="+mn-lt"/>
                    <a:ea typeface="+mn-ea"/>
                    <a:cs typeface="+mn-cs"/>
                  </a:defRPr>
                </a:pPr>
                <a:r>
                  <a:rPr lang="en-US" sz="1600" b="1" i="0" baseline="0">
                    <a:solidFill>
                      <a:srgbClr val="EE8C2A"/>
                    </a:solidFill>
                  </a:rPr>
                  <a:t>M8: Hep B</a:t>
                </a:r>
              </a:p>
            </c:rich>
          </c:tx>
          <c:layout>
            <c:manualLayout>
              <c:xMode val="edge"/>
              <c:yMode val="edge"/>
              <c:x val="0.41229592393545539"/>
              <c:y val="0.91950682599873701"/>
            </c:manualLayout>
          </c:layout>
          <c:overlay val="0"/>
          <c:spPr>
            <a:noFill/>
            <a:ln>
              <a:noFill/>
            </a:ln>
            <a:effectLst/>
          </c:spPr>
          <c:txPr>
            <a:bodyPr rot="0" spcFirstLastPara="1" vertOverflow="ellipsis" vert="horz" wrap="square" anchor="ctr" anchorCtr="1"/>
            <a:lstStyle/>
            <a:p>
              <a:pPr algn="ctr">
                <a:defRPr sz="1600" b="1" i="0" u="none" strike="noStrike" kern="1200" baseline="0">
                  <a:solidFill>
                    <a:srgbClr val="EE8C2A"/>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0"/>
        <c:axPos val="l"/>
        <c:majorGridlines>
          <c:spPr>
            <a:ln w="9525" cap="flat" cmpd="sng" algn="ctr">
              <a:solidFill>
                <a:schemeClr val="accent4">
                  <a:lumMod val="40000"/>
                  <a:lumOff val="6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legend>
      <c:legendPos val="b"/>
      <c:layout>
        <c:manualLayout>
          <c:xMode val="edge"/>
          <c:yMode val="edge"/>
          <c:x val="0.18388996457377282"/>
          <c:y val="0.87493183130200136"/>
          <c:w val="0.61470680433656766"/>
          <c:h val="4.516014738021949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lumMod val="50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483073853937438"/>
          <c:y val="8.2437429838969165E-2"/>
          <c:w val="0.82925518787405139"/>
          <c:h val="0.82952635917159179"/>
        </c:manualLayout>
      </c:layout>
      <c:barChart>
        <c:barDir val="col"/>
        <c:grouping val="clustered"/>
        <c:varyColors val="0"/>
        <c:ser>
          <c:idx val="0"/>
          <c:order val="0"/>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6"/>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'Prop. Pts. Vaxxed, Recent RQ '!$AQ$76:$AQ$83</c:f>
              <c:numCache>
                <c:formatCode>General</c:formatCode>
                <c:ptCount val="8"/>
                <c:pt idx="0">
                  <c:v>2019</c:v>
                </c:pt>
                <c:pt idx="1">
                  <c:v>2020</c:v>
                </c:pt>
                <c:pt idx="2">
                  <c:v>2021</c:v>
                </c:pt>
                <c:pt idx="3">
                  <c:v>2022</c:v>
                </c:pt>
                <c:pt idx="4">
                  <c:v>2023</c:v>
                </c:pt>
                <c:pt idx="5">
                  <c:v>2024</c:v>
                </c:pt>
                <c:pt idx="6">
                  <c:v>2025</c:v>
                </c:pt>
                <c:pt idx="7">
                  <c:v>2026</c:v>
                </c:pt>
              </c:numCache>
            </c:numRef>
          </c:cat>
          <c:val>
            <c:numRef>
              <c:f>'Prop. Pts. Vaxxed, Recent RQ '!$AR$76:$AR$83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1C0-44C6-91D9-CDFF0C0AFC3B}"/>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200" b="1" i="0" u="none" strike="noStrike" kern="1200" baseline="0">
                    <a:solidFill>
                      <a:srgbClr val="09727D"/>
                    </a:solidFill>
                    <a:latin typeface="+mn-lt"/>
                    <a:ea typeface="+mn-ea"/>
                    <a:cs typeface="+mn-cs"/>
                  </a:defRPr>
                </a:pPr>
                <a:r>
                  <a:rPr lang="en-US" sz="1200" b="1" i="0" baseline="0">
                    <a:solidFill>
                      <a:schemeClr val="accent6">
                        <a:lumMod val="60000"/>
                        <a:lumOff val="40000"/>
                      </a:schemeClr>
                    </a:solidFill>
                  </a:rPr>
                  <a:t>M1: Influenza</a:t>
                </a:r>
              </a:p>
            </c:rich>
          </c:tx>
          <c:layout>
            <c:manualLayout>
              <c:xMode val="edge"/>
              <c:yMode val="edge"/>
              <c:x val="0.41124004294940553"/>
              <c:y val="0.9477050779673204"/>
            </c:manualLayout>
          </c:layout>
          <c:overlay val="0"/>
          <c:spPr>
            <a:noFill/>
            <a:ln>
              <a:noFill/>
            </a:ln>
            <a:effectLst/>
          </c:spPr>
          <c:txPr>
            <a:bodyPr rot="0" spcFirstLastPara="1" vertOverflow="ellipsis" vert="horz" wrap="square" anchor="ctr" anchorCtr="1"/>
            <a:lstStyle/>
            <a:p>
              <a:pPr>
                <a:defRPr sz="1200" b="1" i="0" u="none" strike="noStrike" kern="1200" baseline="0">
                  <a:solidFill>
                    <a:srgbClr val="09727D"/>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3">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'Prop. Pts. Vaxxed, Recent RQ '!$AQ$76:$AQ$83</c:f>
              <c:numCache>
                <c:formatCode>General</c:formatCode>
                <c:ptCount val="8"/>
                <c:pt idx="0">
                  <c:v>2019</c:v>
                </c:pt>
                <c:pt idx="1">
                  <c:v>2020</c:v>
                </c:pt>
                <c:pt idx="2">
                  <c:v>2021</c:v>
                </c:pt>
                <c:pt idx="3">
                  <c:v>2022</c:v>
                </c:pt>
                <c:pt idx="4">
                  <c:v>2023</c:v>
                </c:pt>
                <c:pt idx="5">
                  <c:v>2024</c:v>
                </c:pt>
                <c:pt idx="6">
                  <c:v>2025</c:v>
                </c:pt>
                <c:pt idx="7">
                  <c:v>2026</c:v>
                </c:pt>
              </c:numCache>
            </c:numRef>
          </c:cat>
          <c:val>
            <c:numRef>
              <c:f>'Prop. Pts. Vaxxed, Recent RQ '!$AS$76:$AS$83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166-4552-957E-CC227AA64F48}"/>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200" b="1" i="0" u="none" strike="noStrike" kern="1200" baseline="0">
                    <a:solidFill>
                      <a:srgbClr val="09727D"/>
                    </a:solidFill>
                    <a:latin typeface="+mn-lt"/>
                    <a:ea typeface="+mn-ea"/>
                    <a:cs typeface="+mn-cs"/>
                  </a:defRPr>
                </a:pPr>
                <a:r>
                  <a:rPr lang="en-US" sz="1200" b="1" i="0" baseline="0">
                    <a:solidFill>
                      <a:schemeClr val="accent3">
                        <a:lumMod val="60000"/>
                        <a:lumOff val="40000"/>
                      </a:schemeClr>
                    </a:solidFill>
                  </a:rPr>
                  <a:t>M2: Pneumococcal</a:t>
                </a:r>
              </a:p>
            </c:rich>
          </c:tx>
          <c:layout>
            <c:manualLayout>
              <c:xMode val="edge"/>
              <c:yMode val="edge"/>
              <c:x val="0.35303134940715369"/>
              <c:y val="0.94338037262529106"/>
            </c:manualLayout>
          </c:layout>
          <c:overlay val="0"/>
          <c:spPr>
            <a:noFill/>
            <a:ln>
              <a:noFill/>
            </a:ln>
            <a:effectLst/>
          </c:spPr>
          <c:txPr>
            <a:bodyPr rot="0" spcFirstLastPara="1" vertOverflow="ellipsis" vert="horz" wrap="square" anchor="ctr" anchorCtr="1"/>
            <a:lstStyle/>
            <a:p>
              <a:pPr algn="ctr">
                <a:defRPr sz="1200" b="1" i="0" u="none" strike="noStrike" kern="1200" baseline="0">
                  <a:solidFill>
                    <a:srgbClr val="09727D"/>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5">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'Prop. Pts. Vaxxed, Recent RQ '!$AQ$76:$AQ$83</c:f>
              <c:numCache>
                <c:formatCode>General</c:formatCode>
                <c:ptCount val="8"/>
                <c:pt idx="0">
                  <c:v>2019</c:v>
                </c:pt>
                <c:pt idx="1">
                  <c:v>2020</c:v>
                </c:pt>
                <c:pt idx="2">
                  <c:v>2021</c:v>
                </c:pt>
                <c:pt idx="3">
                  <c:v>2022</c:v>
                </c:pt>
                <c:pt idx="4">
                  <c:v>2023</c:v>
                </c:pt>
                <c:pt idx="5">
                  <c:v>2024</c:v>
                </c:pt>
                <c:pt idx="6">
                  <c:v>2025</c:v>
                </c:pt>
                <c:pt idx="7">
                  <c:v>2026</c:v>
                </c:pt>
              </c:numCache>
            </c:numRef>
          </c:cat>
          <c:val>
            <c:numRef>
              <c:f>'Prop. Pts. Vaxxed, Recent RQ '!$AT$76:$AT$83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DD83-4C0F-A982-213A0EFD9BE4}"/>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200" b="1" i="0" u="none" strike="noStrike" kern="1200" baseline="0">
                    <a:solidFill>
                      <a:schemeClr val="accent5">
                        <a:lumMod val="75000"/>
                      </a:schemeClr>
                    </a:solidFill>
                    <a:latin typeface="+mn-lt"/>
                    <a:ea typeface="+mn-ea"/>
                    <a:cs typeface="+mn-cs"/>
                  </a:defRPr>
                </a:pPr>
                <a:r>
                  <a:rPr lang="en-US" sz="1200" b="1" i="0" baseline="0">
                    <a:solidFill>
                      <a:schemeClr val="accent5">
                        <a:lumMod val="75000"/>
                      </a:schemeClr>
                    </a:solidFill>
                  </a:rPr>
                  <a:t>M3: Td/Tdap</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200" b="1" i="0" u="none" strike="noStrike" kern="1200" baseline="0">
                  <a:solidFill>
                    <a:schemeClr val="accent5">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accent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'Prop. Pts. Vaxxed, Recent RQ '!$AQ$76:$AQ$83</c:f>
              <c:numCache>
                <c:formatCode>General</c:formatCode>
                <c:ptCount val="8"/>
                <c:pt idx="0">
                  <c:v>2019</c:v>
                </c:pt>
                <c:pt idx="1">
                  <c:v>2020</c:v>
                </c:pt>
                <c:pt idx="2">
                  <c:v>2021</c:v>
                </c:pt>
                <c:pt idx="3">
                  <c:v>2022</c:v>
                </c:pt>
                <c:pt idx="4">
                  <c:v>2023</c:v>
                </c:pt>
                <c:pt idx="5">
                  <c:v>2024</c:v>
                </c:pt>
                <c:pt idx="6">
                  <c:v>2025</c:v>
                </c:pt>
                <c:pt idx="7">
                  <c:v>2026</c:v>
                </c:pt>
              </c:numCache>
            </c:numRef>
          </c:cat>
          <c:val>
            <c:numRef>
              <c:f>'Prop. Pts. Vaxxed, Recent RQ '!$AU$76:$AU$83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AB0-47F5-874D-F2916C46741A}"/>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200" b="1" i="0" u="none" strike="noStrike" kern="1200" baseline="0">
                    <a:solidFill>
                      <a:schemeClr val="accent2">
                        <a:lumMod val="75000"/>
                      </a:schemeClr>
                    </a:solidFill>
                    <a:latin typeface="+mn-lt"/>
                    <a:ea typeface="+mn-ea"/>
                    <a:cs typeface="+mn-cs"/>
                  </a:defRPr>
                </a:pPr>
                <a:r>
                  <a:rPr lang="en-US" sz="1200" b="1" i="0" baseline="0">
                    <a:solidFill>
                      <a:schemeClr val="accent2">
                        <a:lumMod val="75000"/>
                      </a:schemeClr>
                    </a:solidFill>
                  </a:rPr>
                  <a:t>M4: Zoster</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200" b="1" i="0" u="none" strike="noStrike" kern="1200" baseline="0">
                  <a:solidFill>
                    <a:schemeClr val="accent2">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min val="0"/>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tx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'Prop. Pts. Vaxxed, Recent RQ '!$AQ$76:$AQ$83</c:f>
              <c:numCache>
                <c:formatCode>General</c:formatCode>
                <c:ptCount val="8"/>
                <c:pt idx="0">
                  <c:v>2019</c:v>
                </c:pt>
                <c:pt idx="1">
                  <c:v>2020</c:v>
                </c:pt>
                <c:pt idx="2">
                  <c:v>2021</c:v>
                </c:pt>
                <c:pt idx="3">
                  <c:v>2022</c:v>
                </c:pt>
                <c:pt idx="4">
                  <c:v>2023</c:v>
                </c:pt>
                <c:pt idx="5">
                  <c:v>2024</c:v>
                </c:pt>
                <c:pt idx="6">
                  <c:v>2025</c:v>
                </c:pt>
                <c:pt idx="7">
                  <c:v>2026</c:v>
                </c:pt>
              </c:numCache>
            </c:numRef>
          </c:cat>
          <c:val>
            <c:numRef>
              <c:f>'Prop. Pts. Vaxxed, Recent RQ '!$AV$76:$AV$83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CDA-42D4-B00D-D8C05C9DD3BC}"/>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200" b="1" i="0" u="none" strike="noStrike" kern="1200" baseline="0">
                    <a:solidFill>
                      <a:schemeClr val="tx2">
                        <a:lumMod val="75000"/>
                      </a:schemeClr>
                    </a:solidFill>
                    <a:latin typeface="+mn-lt"/>
                    <a:ea typeface="+mn-ea"/>
                    <a:cs typeface="+mn-cs"/>
                  </a:defRPr>
                </a:pPr>
                <a:r>
                  <a:rPr lang="en-US" sz="1200" b="1" i="0" baseline="0">
                    <a:solidFill>
                      <a:schemeClr val="tx2">
                        <a:lumMod val="75000"/>
                      </a:schemeClr>
                    </a:solidFill>
                  </a:rPr>
                  <a:t>M5: Bundle</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200" b="1" i="0" u="none" strike="noStrike" kern="1200" baseline="0">
                  <a:solidFill>
                    <a:schemeClr val="tx2">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min val="0"/>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151727007199805E-2"/>
          <c:y val="7.5443418177329608E-2"/>
          <c:w val="0.92316589511732183"/>
          <c:h val="0.77376494299522436"/>
        </c:manualLayout>
      </c:layout>
      <c:barChart>
        <c:barDir val="col"/>
        <c:grouping val="clustered"/>
        <c:varyColors val="0"/>
        <c:ser>
          <c:idx val="0"/>
          <c:order val="0"/>
          <c:tx>
            <c:strRef>
              <c:f>'Data Entry'!$S$20</c:f>
              <c:strCache>
                <c:ptCount val="1"/>
                <c:pt idx="0">
                  <c:v>-- </c:v>
                </c:pt>
              </c:strCache>
            </c:strRef>
          </c:tx>
          <c:spPr>
            <a:solidFill>
              <a:srgbClr val="008CB5"/>
            </a:solidFill>
            <a:ln>
              <a:solidFill>
                <a:srgbClr val="008CB5"/>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008CB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Entry'!$S$15:$S$46</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B614-4DDF-8927-5AE6298FED36}"/>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400" b="1" i="0" u="none" strike="noStrike" kern="1200" baseline="0">
                    <a:solidFill>
                      <a:schemeClr val="accent5">
                        <a:lumMod val="75000"/>
                      </a:schemeClr>
                    </a:solidFill>
                    <a:latin typeface="+mn-lt"/>
                    <a:ea typeface="+mn-ea"/>
                    <a:cs typeface="+mn-cs"/>
                  </a:defRPr>
                </a:pPr>
                <a:r>
                  <a:rPr lang="en-US" sz="1400" b="1" i="0" baseline="0">
                    <a:solidFill>
                      <a:schemeClr val="accent5">
                        <a:lumMod val="75000"/>
                      </a:schemeClr>
                    </a:solidFill>
                  </a:rPr>
                  <a:t>M3: Td/Tdap</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400" b="1" i="0" u="none" strike="noStrike" kern="1200" baseline="0">
                  <a:solidFill>
                    <a:schemeClr val="accent5">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C50D7B"/>
            </a:solidFill>
            <a:ln>
              <a:solidFill>
                <a:srgbClr val="C50D7B"/>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C50D7B"/>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'Prop. Pts. Vaxxed, Recent RQ '!$AQ$80:$AQ$83</c:f>
              <c:numCache>
                <c:formatCode>General</c:formatCode>
                <c:ptCount val="4"/>
                <c:pt idx="0">
                  <c:v>2023</c:v>
                </c:pt>
                <c:pt idx="1">
                  <c:v>2024</c:v>
                </c:pt>
                <c:pt idx="2">
                  <c:v>2025</c:v>
                </c:pt>
                <c:pt idx="3">
                  <c:v>2026</c:v>
                </c:pt>
              </c:numCache>
            </c:numRef>
          </c:cat>
          <c:val>
            <c:numRef>
              <c:f>'Prop. Pts. Vaxxed, Recent RQ '!$AW$80:$AW$83</c:f>
              <c:numCache>
                <c:formatCode>0%</c:formatCode>
                <c:ptCount val="4"/>
                <c:pt idx="0">
                  <c:v>0</c:v>
                </c:pt>
                <c:pt idx="1">
                  <c:v>0</c:v>
                </c:pt>
                <c:pt idx="2">
                  <c:v>0</c:v>
                </c:pt>
                <c:pt idx="3">
                  <c:v>0</c:v>
                </c:pt>
              </c:numCache>
            </c:numRef>
          </c:val>
          <c:extLst>
            <c:ext xmlns:c16="http://schemas.microsoft.com/office/drawing/2014/chart" uri="{C3380CC4-5D6E-409C-BE32-E72D297353CC}">
              <c16:uniqueId val="{00000000-ECDA-42D4-B00D-D8C05C9DD3BC}"/>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200" b="1" i="0" u="none" strike="noStrike" kern="1200" baseline="0">
                    <a:solidFill>
                      <a:srgbClr val="C50D7B"/>
                    </a:solidFill>
                    <a:latin typeface="+mn-lt"/>
                    <a:ea typeface="+mn-ea"/>
                    <a:cs typeface="+mn-cs"/>
                  </a:defRPr>
                </a:pPr>
                <a:r>
                  <a:rPr lang="en-US" sz="1200" b="1" i="0" baseline="0">
                    <a:solidFill>
                      <a:srgbClr val="C50D7B"/>
                    </a:solidFill>
                  </a:rPr>
                  <a:t>M6: RSV</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200" b="1" i="0" u="none" strike="noStrike" kern="1200" baseline="0">
                  <a:solidFill>
                    <a:srgbClr val="C50D7B"/>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min val="0"/>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8A7950"/>
            </a:solidFill>
            <a:ln>
              <a:solidFill>
                <a:srgbClr val="8A795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8A795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'Prop. Pts. Vaxxed, Recent RQ '!$AQ$80:$AQ$83</c:f>
              <c:numCache>
                <c:formatCode>General</c:formatCode>
                <c:ptCount val="4"/>
                <c:pt idx="0">
                  <c:v>2023</c:v>
                </c:pt>
                <c:pt idx="1">
                  <c:v>2024</c:v>
                </c:pt>
                <c:pt idx="2">
                  <c:v>2025</c:v>
                </c:pt>
                <c:pt idx="3">
                  <c:v>2026</c:v>
                </c:pt>
              </c:numCache>
            </c:numRef>
          </c:cat>
          <c:val>
            <c:numRef>
              <c:f>'Prop. Pts. Vaxxed, Recent RQ '!$AX$80:$AX$83</c:f>
              <c:numCache>
                <c:formatCode>0%</c:formatCode>
                <c:ptCount val="4"/>
                <c:pt idx="0">
                  <c:v>0</c:v>
                </c:pt>
                <c:pt idx="1">
                  <c:v>0</c:v>
                </c:pt>
                <c:pt idx="2">
                  <c:v>0</c:v>
                </c:pt>
                <c:pt idx="3">
                  <c:v>0</c:v>
                </c:pt>
              </c:numCache>
            </c:numRef>
          </c:val>
          <c:extLst>
            <c:ext xmlns:c16="http://schemas.microsoft.com/office/drawing/2014/chart" uri="{C3380CC4-5D6E-409C-BE32-E72D297353CC}">
              <c16:uniqueId val="{00000000-ECDA-42D4-B00D-D8C05C9DD3BC}"/>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200" b="1" i="0" u="none" strike="noStrike" kern="1200" baseline="0">
                    <a:solidFill>
                      <a:srgbClr val="8A7950"/>
                    </a:solidFill>
                    <a:latin typeface="+mn-lt"/>
                    <a:ea typeface="+mn-ea"/>
                    <a:cs typeface="+mn-cs"/>
                  </a:defRPr>
                </a:pPr>
                <a:r>
                  <a:rPr lang="en-US" sz="1200" b="1" i="0" baseline="0">
                    <a:solidFill>
                      <a:srgbClr val="8A7950"/>
                    </a:solidFill>
                  </a:rPr>
                  <a:t>M7: COVID-19</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200" b="1" i="0" u="none" strike="noStrike" kern="1200" baseline="0">
                  <a:solidFill>
                    <a:srgbClr val="8A795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min val="0"/>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F09942"/>
            </a:solidFill>
            <a:ln>
              <a:solidFill>
                <a:srgbClr val="F0994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0994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'Prop. Pts. Vaxxed, Recent RQ '!$AQ$80:$AQ$83</c:f>
              <c:numCache>
                <c:formatCode>General</c:formatCode>
                <c:ptCount val="4"/>
                <c:pt idx="0">
                  <c:v>2023</c:v>
                </c:pt>
                <c:pt idx="1">
                  <c:v>2024</c:v>
                </c:pt>
                <c:pt idx="2">
                  <c:v>2025</c:v>
                </c:pt>
                <c:pt idx="3">
                  <c:v>2026</c:v>
                </c:pt>
              </c:numCache>
            </c:numRef>
          </c:cat>
          <c:val>
            <c:numRef>
              <c:f>'Prop. Pts. Vaxxed, Recent RQ '!$AY$80:$AY$83</c:f>
              <c:numCache>
                <c:formatCode>0%</c:formatCode>
                <c:ptCount val="4"/>
                <c:pt idx="0">
                  <c:v>0</c:v>
                </c:pt>
                <c:pt idx="1">
                  <c:v>0</c:v>
                </c:pt>
                <c:pt idx="2">
                  <c:v>0</c:v>
                </c:pt>
                <c:pt idx="3">
                  <c:v>0</c:v>
                </c:pt>
              </c:numCache>
            </c:numRef>
          </c:val>
          <c:extLst>
            <c:ext xmlns:c16="http://schemas.microsoft.com/office/drawing/2014/chart" uri="{C3380CC4-5D6E-409C-BE32-E72D297353CC}">
              <c16:uniqueId val="{00000000-ECDA-42D4-B00D-D8C05C9DD3BC}"/>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200" b="1" i="0" u="none" strike="noStrike" kern="1200" baseline="0">
                    <a:solidFill>
                      <a:srgbClr val="F09942"/>
                    </a:solidFill>
                    <a:latin typeface="+mn-lt"/>
                    <a:ea typeface="+mn-ea"/>
                    <a:cs typeface="+mn-cs"/>
                  </a:defRPr>
                </a:pPr>
                <a:r>
                  <a:rPr lang="en-US" sz="1200" b="1" i="0" baseline="0">
                    <a:solidFill>
                      <a:srgbClr val="F09942"/>
                    </a:solidFill>
                  </a:rPr>
                  <a:t>M8: Hep B</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200" b="1" i="0" u="none" strike="noStrike" kern="1200" baseline="0">
                  <a:solidFill>
                    <a:srgbClr val="F0994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min val="0"/>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37220350928609"/>
          <c:y val="7.1540644110760415E-2"/>
          <c:w val="0.85170478328324484"/>
          <c:h val="0.81738379063315891"/>
        </c:manualLayout>
      </c:layout>
      <c:barChart>
        <c:barDir val="col"/>
        <c:grouping val="clustered"/>
        <c:varyColors val="0"/>
        <c:ser>
          <c:idx val="0"/>
          <c:order val="0"/>
          <c:spPr>
            <a:solidFill>
              <a:schemeClr val="accent6">
                <a:lumMod val="60000"/>
                <a:lumOff val="4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6"/>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Entry'!$J$15:$J$46</c:f>
              <c:numCache>
                <c:formatCode>_(* #,##0_);_(* \(#,##0\);_(* "-"??_);_(@_)</c:formatCode>
                <c:ptCount val="32"/>
              </c:numCache>
            </c:numRef>
          </c:val>
          <c:extLst>
            <c:ext xmlns:c16="http://schemas.microsoft.com/office/drawing/2014/chart" uri="{C3380CC4-5D6E-409C-BE32-E72D297353CC}">
              <c16:uniqueId val="{00000000-32DE-44B5-9694-019E97CE1A68}"/>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200" b="1" i="0" u="none" strike="noStrike" kern="1200" baseline="0">
                    <a:solidFill>
                      <a:srgbClr val="09727D"/>
                    </a:solidFill>
                    <a:latin typeface="+mn-lt"/>
                    <a:ea typeface="+mn-ea"/>
                    <a:cs typeface="+mn-cs"/>
                  </a:defRPr>
                </a:pPr>
                <a:r>
                  <a:rPr lang="en-US" sz="1200" b="1" i="0" baseline="0">
                    <a:solidFill>
                      <a:schemeClr val="accent6">
                        <a:lumMod val="60000"/>
                        <a:lumOff val="40000"/>
                      </a:schemeClr>
                    </a:solidFill>
                  </a:rPr>
                  <a:t>M1: Influenza</a:t>
                </a:r>
              </a:p>
            </c:rich>
          </c:tx>
          <c:layout>
            <c:manualLayout>
              <c:xMode val="edge"/>
              <c:yMode val="edge"/>
              <c:x val="0.40842879435282997"/>
              <c:y val="0.95527450654919543"/>
            </c:manualLayout>
          </c:layout>
          <c:overlay val="0"/>
          <c:spPr>
            <a:noFill/>
            <a:ln>
              <a:noFill/>
            </a:ln>
            <a:effectLst/>
          </c:spPr>
          <c:txPr>
            <a:bodyPr rot="0" spcFirstLastPara="1" vertOverflow="ellipsis" vert="horz" wrap="square" anchor="ctr" anchorCtr="1"/>
            <a:lstStyle/>
            <a:p>
              <a:pPr>
                <a:defRPr sz="1200" b="1" i="0" u="none" strike="noStrike" kern="1200" baseline="0">
                  <a:solidFill>
                    <a:srgbClr val="09727D"/>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37220350928609"/>
          <c:y val="7.1540644110760415E-2"/>
          <c:w val="0.85170478328324484"/>
          <c:h val="0.81738379063315891"/>
        </c:manualLayout>
      </c:layout>
      <c:barChart>
        <c:barDir val="col"/>
        <c:grouping val="clustered"/>
        <c:varyColors val="0"/>
        <c:ser>
          <c:idx val="0"/>
          <c:order val="0"/>
          <c:spPr>
            <a:solidFill>
              <a:schemeClr val="accent3">
                <a:lumMod val="60000"/>
                <a:lumOff val="40000"/>
              </a:schemeClr>
            </a:solidFill>
            <a:ln>
              <a:solidFill>
                <a:schemeClr val="accent3">
                  <a:lumMod val="60000"/>
                  <a:lumOff val="40000"/>
                </a:schemeClr>
              </a:solidFill>
            </a:ln>
            <a:effectLst/>
          </c:spPr>
          <c:invertIfNegative val="0"/>
          <c:dPt>
            <c:idx val="31"/>
            <c:invertIfNegative val="0"/>
            <c:bubble3D val="0"/>
            <c:spPr>
              <a:solidFill>
                <a:schemeClr val="accent3">
                  <a:lumMod val="60000"/>
                  <a:lumOff val="40000"/>
                </a:schemeClr>
              </a:solidFill>
              <a:ln>
                <a:solidFill>
                  <a:schemeClr val="accent3">
                    <a:lumMod val="60000"/>
                    <a:lumOff val="40000"/>
                  </a:schemeClr>
                </a:solidFill>
              </a:ln>
              <a:effectLst/>
            </c:spPr>
            <c:extLst>
              <c:ext xmlns:c16="http://schemas.microsoft.com/office/drawing/2014/chart" uri="{C3380CC4-5D6E-409C-BE32-E72D297353CC}">
                <c16:uniqueId val="{00000000-B4F6-45C0-B484-BEF8E92C4529}"/>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Entry'!$M$15:$M$46</c:f>
              <c:numCache>
                <c:formatCode>_(* #,##0_);_(* \(#,##0\);_(* "-"??_);_(@_)</c:formatCode>
                <c:ptCount val="32"/>
              </c:numCache>
            </c:numRef>
          </c:val>
          <c:extLst>
            <c:ext xmlns:c16="http://schemas.microsoft.com/office/drawing/2014/chart" uri="{C3380CC4-5D6E-409C-BE32-E72D297353CC}">
              <c16:uniqueId val="{00000000-32DE-44B5-9694-019E97CE1A68}"/>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accent3">
                        <a:lumMod val="60000"/>
                        <a:lumOff val="40000"/>
                      </a:schemeClr>
                    </a:solidFill>
                    <a:latin typeface="+mn-lt"/>
                    <a:ea typeface="+mn-ea"/>
                    <a:cs typeface="+mn-cs"/>
                  </a:defRPr>
                </a:pPr>
                <a:r>
                  <a:rPr lang="en-US" sz="1200" b="1" i="0" baseline="0">
                    <a:solidFill>
                      <a:schemeClr val="accent3">
                        <a:lumMod val="60000"/>
                        <a:lumOff val="40000"/>
                      </a:schemeClr>
                    </a:solidFill>
                  </a:rPr>
                  <a:t>M2: Pneumo</a:t>
                </a:r>
              </a:p>
            </c:rich>
          </c:tx>
          <c:layout>
            <c:manualLayout>
              <c:xMode val="edge"/>
              <c:yMode val="edge"/>
              <c:x val="0.40842879435282997"/>
              <c:y val="0.9552745065491954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accent3">
                      <a:lumMod val="60000"/>
                      <a:lumOff val="40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37220350928609"/>
          <c:y val="7.1540644110760415E-2"/>
          <c:w val="0.85170478328324484"/>
          <c:h val="0.81738379063315891"/>
        </c:manualLayout>
      </c:layout>
      <c:barChart>
        <c:barDir val="col"/>
        <c:grouping val="clustered"/>
        <c:varyColors val="0"/>
        <c:ser>
          <c:idx val="0"/>
          <c:order val="0"/>
          <c:spPr>
            <a:solidFill>
              <a:schemeClr val="accent5"/>
            </a:solidFill>
            <a:ln>
              <a:solidFill>
                <a:schemeClr val="accent5"/>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Entry'!$Q$15:$Q$46</c:f>
              <c:numCache>
                <c:formatCode>_(* #,##0_);_(* \(#,##0\);_(* "-"??_);_(@_)</c:formatCode>
                <c:ptCount val="32"/>
              </c:numCache>
            </c:numRef>
          </c:val>
          <c:extLst>
            <c:ext xmlns:c16="http://schemas.microsoft.com/office/drawing/2014/chart" uri="{C3380CC4-5D6E-409C-BE32-E72D297353CC}">
              <c16:uniqueId val="{00000000-32DE-44B5-9694-019E97CE1A68}"/>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accent5"/>
                    </a:solidFill>
                    <a:latin typeface="+mn-lt"/>
                    <a:ea typeface="+mn-ea"/>
                    <a:cs typeface="+mn-cs"/>
                  </a:defRPr>
                </a:pPr>
                <a:r>
                  <a:rPr lang="en-US" sz="1200" b="1" i="0" baseline="0">
                    <a:solidFill>
                      <a:schemeClr val="accent5"/>
                    </a:solidFill>
                  </a:rPr>
                  <a:t>M3: Td/Tdap</a:t>
                </a:r>
              </a:p>
            </c:rich>
          </c:tx>
          <c:layout>
            <c:manualLayout>
              <c:xMode val="edge"/>
              <c:yMode val="edge"/>
              <c:x val="0.40842879435282997"/>
              <c:y val="0.9552745065491954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accent5"/>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37220350928609"/>
          <c:y val="7.1540644110760415E-2"/>
          <c:w val="0.85170478328324484"/>
          <c:h val="0.81738379063315891"/>
        </c:manualLayout>
      </c:layout>
      <c:barChart>
        <c:barDir val="col"/>
        <c:grouping val="clustered"/>
        <c:varyColors val="0"/>
        <c:ser>
          <c:idx val="0"/>
          <c:order val="0"/>
          <c:spPr>
            <a:solidFill>
              <a:schemeClr val="accent2"/>
            </a:solidFill>
            <a:ln>
              <a:solidFill>
                <a:schemeClr val="accent2"/>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Entry'!$U$15:$U$46</c:f>
              <c:numCache>
                <c:formatCode>_(* #,##0_);_(* \(#,##0\);_(* "-"??_);_(@_)</c:formatCode>
                <c:ptCount val="32"/>
              </c:numCache>
            </c:numRef>
          </c:val>
          <c:extLst>
            <c:ext xmlns:c16="http://schemas.microsoft.com/office/drawing/2014/chart" uri="{C3380CC4-5D6E-409C-BE32-E72D297353CC}">
              <c16:uniqueId val="{00000000-32DE-44B5-9694-019E97CE1A68}"/>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accent2"/>
                    </a:solidFill>
                    <a:latin typeface="+mn-lt"/>
                    <a:ea typeface="+mn-ea"/>
                    <a:cs typeface="+mn-cs"/>
                  </a:defRPr>
                </a:pPr>
                <a:r>
                  <a:rPr lang="en-US" sz="1200" b="1" i="0" baseline="0">
                    <a:solidFill>
                      <a:schemeClr val="accent2"/>
                    </a:solidFill>
                  </a:rPr>
                  <a:t>M4: Zoster</a:t>
                </a:r>
              </a:p>
            </c:rich>
          </c:tx>
          <c:layout>
            <c:manualLayout>
              <c:xMode val="edge"/>
              <c:yMode val="edge"/>
              <c:x val="0.40842879435282997"/>
              <c:y val="0.9552745065491954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accent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37220350928609"/>
          <c:y val="7.1540644110760415E-2"/>
          <c:w val="0.85170478328324484"/>
          <c:h val="0.81738379063315891"/>
        </c:manualLayout>
      </c:layout>
      <c:barChart>
        <c:barDir val="col"/>
        <c:grouping val="clustered"/>
        <c:varyColors val="0"/>
        <c:ser>
          <c:idx val="0"/>
          <c:order val="0"/>
          <c:spPr>
            <a:solidFill>
              <a:srgbClr val="C50D7B"/>
            </a:solidFill>
            <a:ln>
              <a:solidFill>
                <a:srgbClr val="C50D7B"/>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C50D7B"/>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Entry'!$D$31:$D$46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'Data Entry'!$AE$31:$AE$46</c:f>
              <c:numCache>
                <c:formatCode>_(* #,##0_);_(* \(#,##0\);_(* "-"??_);_(@_)</c:formatCode>
                <c:ptCount val="16"/>
              </c:numCache>
            </c:numRef>
          </c:val>
          <c:extLst>
            <c:ext xmlns:c16="http://schemas.microsoft.com/office/drawing/2014/chart" uri="{C3380CC4-5D6E-409C-BE32-E72D297353CC}">
              <c16:uniqueId val="{00000000-32DE-44B5-9694-019E97CE1A68}"/>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200" b="1" i="0" u="none" strike="noStrike" kern="1200" baseline="0">
                    <a:solidFill>
                      <a:srgbClr val="C50D7B"/>
                    </a:solidFill>
                    <a:latin typeface="+mn-lt"/>
                    <a:ea typeface="+mn-ea"/>
                    <a:cs typeface="+mn-cs"/>
                  </a:defRPr>
                </a:pPr>
                <a:r>
                  <a:rPr lang="en-US" sz="1200" b="1" i="0" baseline="0">
                    <a:solidFill>
                      <a:srgbClr val="C50D7B"/>
                    </a:solidFill>
                  </a:rPr>
                  <a:t>M6: RSV</a:t>
                </a:r>
              </a:p>
            </c:rich>
          </c:tx>
          <c:layout>
            <c:manualLayout>
              <c:xMode val="edge"/>
              <c:yMode val="edge"/>
              <c:x val="0.50181688458549711"/>
              <c:y val="0.95142597836676501"/>
            </c:manualLayout>
          </c:layout>
          <c:overlay val="0"/>
          <c:spPr>
            <a:noFill/>
            <a:ln>
              <a:noFill/>
            </a:ln>
            <a:effectLst/>
          </c:spPr>
          <c:txPr>
            <a:bodyPr rot="0" spcFirstLastPara="1" vertOverflow="ellipsis" vert="horz" wrap="square" anchor="ctr" anchorCtr="1"/>
            <a:lstStyle/>
            <a:p>
              <a:pPr>
                <a:defRPr sz="1200" b="1" i="0" u="none" strike="noStrike" kern="1200" baseline="0">
                  <a:solidFill>
                    <a:srgbClr val="C50D7B"/>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37220350928609"/>
          <c:y val="7.1540644110760415E-2"/>
          <c:w val="0.85170478328324484"/>
          <c:h val="0.81738379063315891"/>
        </c:manualLayout>
      </c:layout>
      <c:barChart>
        <c:barDir val="col"/>
        <c:grouping val="clustered"/>
        <c:varyColors val="0"/>
        <c:ser>
          <c:idx val="0"/>
          <c:order val="0"/>
          <c:spPr>
            <a:solidFill>
              <a:srgbClr val="8A7950"/>
            </a:solidFill>
            <a:ln>
              <a:solidFill>
                <a:srgbClr val="8A7950"/>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8A795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Entry'!$D$31:$D$46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'Data Entry'!$AI$31:$AI$46</c:f>
              <c:numCache>
                <c:formatCode>_(* #,##0_);_(* \(#,##0\);_(* "-"??_);_(@_)</c:formatCode>
                <c:ptCount val="16"/>
              </c:numCache>
            </c:numRef>
          </c:val>
          <c:extLst>
            <c:ext xmlns:c16="http://schemas.microsoft.com/office/drawing/2014/chart" uri="{C3380CC4-5D6E-409C-BE32-E72D297353CC}">
              <c16:uniqueId val="{00000000-32DE-44B5-9694-019E97CE1A68}"/>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200" b="1" i="0" u="none" strike="noStrike" kern="1200" baseline="0">
                    <a:solidFill>
                      <a:srgbClr val="8A7950"/>
                    </a:solidFill>
                    <a:latin typeface="+mn-lt"/>
                    <a:ea typeface="+mn-ea"/>
                    <a:cs typeface="+mn-cs"/>
                  </a:defRPr>
                </a:pPr>
                <a:r>
                  <a:rPr lang="en-US" sz="1200" b="1" i="0" baseline="0">
                    <a:solidFill>
                      <a:srgbClr val="8A7950"/>
                    </a:solidFill>
                  </a:rPr>
                  <a:t>M7: COVID-19</a:t>
                </a:r>
              </a:p>
            </c:rich>
          </c:tx>
          <c:layout>
            <c:manualLayout>
              <c:xMode val="edge"/>
              <c:yMode val="edge"/>
              <c:x val="0.50181688458549711"/>
              <c:y val="0.95142597836676501"/>
            </c:manualLayout>
          </c:layout>
          <c:overlay val="0"/>
          <c:spPr>
            <a:noFill/>
            <a:ln>
              <a:noFill/>
            </a:ln>
            <a:effectLst/>
          </c:spPr>
          <c:txPr>
            <a:bodyPr rot="0" spcFirstLastPara="1" vertOverflow="ellipsis" vert="horz" wrap="square" anchor="ctr" anchorCtr="1"/>
            <a:lstStyle/>
            <a:p>
              <a:pPr>
                <a:defRPr sz="1200" b="1" i="0" u="none" strike="noStrike" kern="1200" baseline="0">
                  <a:solidFill>
                    <a:srgbClr val="8A795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737220350928609"/>
          <c:y val="7.1540644110760415E-2"/>
          <c:w val="0.85170478328324484"/>
          <c:h val="0.81738379063315891"/>
        </c:manualLayout>
      </c:layout>
      <c:barChart>
        <c:barDir val="col"/>
        <c:grouping val="clustered"/>
        <c:varyColors val="0"/>
        <c:ser>
          <c:idx val="0"/>
          <c:order val="0"/>
          <c:spPr>
            <a:solidFill>
              <a:srgbClr val="F09942"/>
            </a:solidFill>
            <a:ln>
              <a:solidFill>
                <a:srgbClr val="F09942"/>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EE8C2A"/>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Entry'!$D$31:$D$46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'Data Entry'!$AL$31:$AL$46</c:f>
              <c:numCache>
                <c:formatCode>_(* #,##0_);_(* \(#,##0\);_(* "-"??_);_(@_)</c:formatCode>
                <c:ptCount val="16"/>
              </c:numCache>
            </c:numRef>
          </c:val>
          <c:extLst>
            <c:ext xmlns:c16="http://schemas.microsoft.com/office/drawing/2014/chart" uri="{C3380CC4-5D6E-409C-BE32-E72D297353CC}">
              <c16:uniqueId val="{00000000-32DE-44B5-9694-019E97CE1A68}"/>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200" b="1" i="0" u="none" strike="noStrike" kern="1200" baseline="0">
                    <a:solidFill>
                      <a:srgbClr val="EE8C2A"/>
                    </a:solidFill>
                    <a:latin typeface="+mn-lt"/>
                    <a:ea typeface="+mn-ea"/>
                    <a:cs typeface="+mn-cs"/>
                  </a:defRPr>
                </a:pPr>
                <a:r>
                  <a:rPr lang="en-US" sz="1200" b="1" i="0" baseline="0">
                    <a:solidFill>
                      <a:srgbClr val="EE8C2A"/>
                    </a:solidFill>
                  </a:rPr>
                  <a:t>M8: Hep B</a:t>
                </a:r>
              </a:p>
            </c:rich>
          </c:tx>
          <c:layout>
            <c:manualLayout>
              <c:xMode val="edge"/>
              <c:yMode val="edge"/>
              <c:x val="0.50181688458549711"/>
              <c:y val="0.95142597836676501"/>
            </c:manualLayout>
          </c:layout>
          <c:overlay val="0"/>
          <c:spPr>
            <a:noFill/>
            <a:ln>
              <a:noFill/>
            </a:ln>
            <a:effectLst/>
          </c:spPr>
          <c:txPr>
            <a:bodyPr rot="0" spcFirstLastPara="1" vertOverflow="ellipsis" vert="horz" wrap="square" anchor="ctr" anchorCtr="1"/>
            <a:lstStyle/>
            <a:p>
              <a:pPr>
                <a:defRPr sz="1200" b="1" i="0" u="none" strike="noStrike" kern="1200" baseline="0">
                  <a:solidFill>
                    <a:srgbClr val="EE8C2A"/>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9961725991856045E-2"/>
          <c:y val="7.8151434165085784E-2"/>
          <c:w val="0.92007654801628791"/>
          <c:h val="0.77863172285664695"/>
        </c:manualLayout>
      </c:layout>
      <c:barChart>
        <c:barDir val="col"/>
        <c:grouping val="clustered"/>
        <c:varyColors val="0"/>
        <c:ser>
          <c:idx val="0"/>
          <c:order val="0"/>
          <c:tx>
            <c:strRef>
              <c:f>'Data Entry'!$O$15:$O$46</c:f>
              <c:strCache>
                <c:ptCount val="3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strCache>
            </c:strRef>
          </c:tx>
          <c:spPr>
            <a:solidFill>
              <a:schemeClr val="accent3">
                <a:lumMod val="60000"/>
                <a:lumOff val="40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Entry'!$O$15:$O$46</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438D-4726-8544-E32122E8B048}"/>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400" b="1" i="0" u="none" strike="noStrike" kern="1200" baseline="0">
                    <a:solidFill>
                      <a:schemeClr val="accent3">
                        <a:lumMod val="60000"/>
                        <a:lumOff val="40000"/>
                      </a:schemeClr>
                    </a:solidFill>
                    <a:latin typeface="+mn-lt"/>
                    <a:ea typeface="+mn-ea"/>
                    <a:cs typeface="+mn-cs"/>
                  </a:defRPr>
                </a:pPr>
                <a:r>
                  <a:rPr lang="en-US" sz="1400" b="1" i="0" baseline="0">
                    <a:solidFill>
                      <a:schemeClr val="accent3">
                        <a:lumMod val="60000"/>
                        <a:lumOff val="40000"/>
                      </a:schemeClr>
                    </a:solidFill>
                  </a:rPr>
                  <a:t>M2: Pneumococcal</a:t>
                </a:r>
              </a:p>
            </c:rich>
          </c:tx>
          <c:layout>
            <c:manualLayout>
              <c:xMode val="edge"/>
              <c:yMode val="edge"/>
              <c:x val="0.36452298249052384"/>
              <c:y val="0.9433777808586461"/>
            </c:manualLayout>
          </c:layout>
          <c:overlay val="0"/>
          <c:spPr>
            <a:noFill/>
            <a:ln>
              <a:noFill/>
            </a:ln>
            <a:effectLst/>
          </c:spPr>
          <c:txPr>
            <a:bodyPr rot="0" spcFirstLastPara="1" vertOverflow="ellipsis" vert="horz" wrap="square" anchor="ctr" anchorCtr="1"/>
            <a:lstStyle/>
            <a:p>
              <a:pPr algn="ctr">
                <a:defRPr sz="1400" b="1" i="0" u="none" strike="noStrike" kern="1200" baseline="0">
                  <a:solidFill>
                    <a:schemeClr val="accent3">
                      <a:lumMod val="60000"/>
                      <a:lumOff val="40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151727007199805E-2"/>
          <c:y val="7.5443418177329608E-2"/>
          <c:w val="0.92316589511732183"/>
          <c:h val="0.77376494299522436"/>
        </c:manualLayout>
      </c:layout>
      <c:barChart>
        <c:barDir val="col"/>
        <c:grouping val="clustered"/>
        <c:varyColors val="0"/>
        <c:ser>
          <c:idx val="0"/>
          <c:order val="0"/>
          <c:tx>
            <c:strRef>
              <c:f>'Data Entry'!$S$20</c:f>
              <c:strCache>
                <c:ptCount val="1"/>
                <c:pt idx="0">
                  <c:v>-- </c:v>
                </c:pt>
              </c:strCache>
            </c:strRef>
          </c:tx>
          <c:spPr>
            <a:solidFill>
              <a:schemeClr val="accent5">
                <a:lumMod val="75000"/>
              </a:schemeClr>
            </a:solidFill>
            <a:ln>
              <a:solidFill>
                <a:srgbClr val="008CB5"/>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008CB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Entry'!$S$15:$S$46</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B614-4DDF-8927-5AE6298FED36}"/>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400" b="1" i="0" u="none" strike="noStrike" kern="1200" baseline="0">
                    <a:solidFill>
                      <a:schemeClr val="accent5">
                        <a:lumMod val="75000"/>
                      </a:schemeClr>
                    </a:solidFill>
                    <a:latin typeface="+mn-lt"/>
                    <a:ea typeface="+mn-ea"/>
                    <a:cs typeface="+mn-cs"/>
                  </a:defRPr>
                </a:pPr>
                <a:r>
                  <a:rPr lang="en-US" sz="1400" b="1" i="0" baseline="0">
                    <a:solidFill>
                      <a:schemeClr val="accent5">
                        <a:lumMod val="75000"/>
                      </a:schemeClr>
                    </a:solidFill>
                  </a:rPr>
                  <a:t>M3: Td/Tdap</a:t>
                </a:r>
              </a:p>
            </c:rich>
          </c:tx>
          <c:layout>
            <c:manualLayout>
              <c:xMode val="edge"/>
              <c:yMode val="edge"/>
              <c:x val="0.35303122277662419"/>
              <c:y val="0.93459293021552681"/>
            </c:manualLayout>
          </c:layout>
          <c:overlay val="0"/>
          <c:spPr>
            <a:noFill/>
            <a:ln>
              <a:noFill/>
            </a:ln>
            <a:effectLst/>
          </c:spPr>
          <c:txPr>
            <a:bodyPr rot="0" spcFirstLastPara="1" vertOverflow="ellipsis" vert="horz" wrap="square" anchor="ctr" anchorCtr="1"/>
            <a:lstStyle/>
            <a:p>
              <a:pPr algn="ctr">
                <a:defRPr sz="1400" b="1" i="0" u="none" strike="noStrike" kern="1200" baseline="0">
                  <a:solidFill>
                    <a:schemeClr val="accent5">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151727007199805E-2"/>
          <c:y val="7.5443418177329608E-2"/>
          <c:w val="0.92316589511732183"/>
          <c:h val="0.77376494299522436"/>
        </c:manualLayout>
      </c:layout>
      <c:barChart>
        <c:barDir val="col"/>
        <c:grouping val="clustered"/>
        <c:varyColors val="0"/>
        <c:ser>
          <c:idx val="0"/>
          <c:order val="0"/>
          <c:tx>
            <c:strRef>
              <c:f>'Data Entry'!$W$15:$W$46</c:f>
              <c:strCache>
                <c:ptCount val="3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strCache>
            </c:strRef>
          </c:tx>
          <c:spPr>
            <a:solidFill>
              <a:schemeClr val="accent2"/>
            </a:solidFill>
            <a:ln>
              <a:solidFill>
                <a:schemeClr val="accent2"/>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Entry'!$W$15:$W$46</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B614-4DDF-8927-5AE6298FED36}"/>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400" b="1" i="0" u="none" strike="noStrike" kern="1200" baseline="0">
                    <a:solidFill>
                      <a:schemeClr val="accent2"/>
                    </a:solidFill>
                    <a:latin typeface="+mn-lt"/>
                    <a:ea typeface="+mn-ea"/>
                    <a:cs typeface="+mn-cs"/>
                  </a:defRPr>
                </a:pPr>
                <a:r>
                  <a:rPr lang="en-US" sz="1400" b="1" i="0" baseline="0">
                    <a:solidFill>
                      <a:schemeClr val="accent2"/>
                    </a:solidFill>
                  </a:rPr>
                  <a:t>M4: Zoster</a:t>
                </a:r>
              </a:p>
            </c:rich>
          </c:tx>
          <c:layout>
            <c:manualLayout>
              <c:xMode val="edge"/>
              <c:yMode val="edge"/>
              <c:x val="0.3530312964084098"/>
              <c:y val="0.93240758394310808"/>
            </c:manualLayout>
          </c:layout>
          <c:overlay val="0"/>
          <c:spPr>
            <a:noFill/>
            <a:ln>
              <a:noFill/>
            </a:ln>
            <a:effectLst/>
          </c:spPr>
          <c:txPr>
            <a:bodyPr rot="0" spcFirstLastPara="1" vertOverflow="ellipsis" vert="horz" wrap="square" anchor="ctr" anchorCtr="1"/>
            <a:lstStyle/>
            <a:p>
              <a:pPr algn="ctr">
                <a:defRPr sz="1400" b="1" i="0" u="none" strike="noStrike" kern="1200" baseline="0">
                  <a:solidFill>
                    <a:schemeClr val="accent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151727007199805E-2"/>
          <c:y val="7.5443418177329608E-2"/>
          <c:w val="0.92316589511732183"/>
          <c:h val="0.77376494299522436"/>
        </c:manualLayout>
      </c:layout>
      <c:barChart>
        <c:barDir val="col"/>
        <c:grouping val="clustered"/>
        <c:varyColors val="0"/>
        <c:ser>
          <c:idx val="0"/>
          <c:order val="0"/>
          <c:tx>
            <c:strRef>
              <c:f>'Data Entry'!$AD$12:$AG$12</c:f>
              <c:strCache>
                <c:ptCount val="1"/>
                <c:pt idx="0">
                  <c:v>Measure 6: RSV</c:v>
                </c:pt>
              </c:strCache>
            </c:strRef>
          </c:tx>
          <c:spPr>
            <a:solidFill>
              <a:srgbClr val="C50D7B"/>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C50D7B"/>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Entry'!$AC$31:$AC$46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'Data Entry'!$AG$31:$AG$46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B614-4DDF-8927-5AE6298FED36}"/>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400" b="1" i="0" u="none" strike="noStrike" kern="1200" baseline="0">
                    <a:solidFill>
                      <a:srgbClr val="C50D7B"/>
                    </a:solidFill>
                    <a:latin typeface="+mn-lt"/>
                    <a:ea typeface="+mn-ea"/>
                    <a:cs typeface="+mn-cs"/>
                  </a:defRPr>
                </a:pPr>
                <a:r>
                  <a:rPr lang="en-US" sz="1400" b="1" i="0" baseline="0">
                    <a:solidFill>
                      <a:srgbClr val="C50D7B"/>
                    </a:solidFill>
                  </a:rPr>
                  <a:t>M6: RSV</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400" b="1" i="0" u="none" strike="noStrike" kern="1200" baseline="0">
                  <a:solidFill>
                    <a:srgbClr val="C50D7B"/>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 Entry'!$Z$15:$Z$46</c:f>
              <c:strCache>
                <c:ptCount val="32"/>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pt idx="15">
                  <c:v>-- </c:v>
                </c:pt>
                <c:pt idx="16">
                  <c:v>-- </c:v>
                </c:pt>
                <c:pt idx="17">
                  <c:v>-- </c:v>
                </c:pt>
                <c:pt idx="18">
                  <c:v>-- </c:v>
                </c:pt>
                <c:pt idx="19">
                  <c:v>-- </c:v>
                </c:pt>
                <c:pt idx="20">
                  <c:v>-- </c:v>
                </c:pt>
                <c:pt idx="21">
                  <c:v>-- </c:v>
                </c:pt>
                <c:pt idx="22">
                  <c:v>-- </c:v>
                </c:pt>
                <c:pt idx="23">
                  <c:v>-- </c:v>
                </c:pt>
                <c:pt idx="24">
                  <c:v>-- </c:v>
                </c:pt>
                <c:pt idx="25">
                  <c:v>-- </c:v>
                </c:pt>
                <c:pt idx="26">
                  <c:v>-- </c:v>
                </c:pt>
                <c:pt idx="27">
                  <c:v>-- </c:v>
                </c:pt>
                <c:pt idx="28">
                  <c:v>-- </c:v>
                </c:pt>
                <c:pt idx="29">
                  <c:v>-- </c:v>
                </c:pt>
                <c:pt idx="30">
                  <c:v>-- </c:v>
                </c:pt>
                <c:pt idx="31">
                  <c:v>-- </c:v>
                </c:pt>
              </c:strCache>
            </c:strRef>
          </c:tx>
          <c:spPr>
            <a:solidFill>
              <a:schemeClr val="tx2">
                <a:lumMod val="75000"/>
              </a:schemeClr>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Entry'!$D$15:$D$46</c:f>
              <c:strCache>
                <c:ptCount val="32"/>
                <c:pt idx="0">
                  <c:v>Q3 2019</c:v>
                </c:pt>
                <c:pt idx="1">
                  <c:v>Q4 2019</c:v>
                </c:pt>
                <c:pt idx="2">
                  <c:v>Q1 2020</c:v>
                </c:pt>
                <c:pt idx="3">
                  <c:v>Q2 2020</c:v>
                </c:pt>
                <c:pt idx="4">
                  <c:v>Q3 2020</c:v>
                </c:pt>
                <c:pt idx="5">
                  <c:v>Q4 2020</c:v>
                </c:pt>
                <c:pt idx="6">
                  <c:v>Q1 2021</c:v>
                </c:pt>
                <c:pt idx="7">
                  <c:v>Q2 2021</c:v>
                </c:pt>
                <c:pt idx="8">
                  <c:v>Q3 2021</c:v>
                </c:pt>
                <c:pt idx="9">
                  <c:v>Q4 2021</c:v>
                </c:pt>
                <c:pt idx="10">
                  <c:v>Q1 2022</c:v>
                </c:pt>
                <c:pt idx="11">
                  <c:v>Q2 2022</c:v>
                </c:pt>
                <c:pt idx="12">
                  <c:v>Q3 2022</c:v>
                </c:pt>
                <c:pt idx="13">
                  <c:v>Q4 2022</c:v>
                </c:pt>
                <c:pt idx="14">
                  <c:v>Q1 2023</c:v>
                </c:pt>
                <c:pt idx="15">
                  <c:v>Q2 2023</c:v>
                </c:pt>
                <c:pt idx="16">
                  <c:v>Q3 2023</c:v>
                </c:pt>
                <c:pt idx="17">
                  <c:v>Q4 2023</c:v>
                </c:pt>
                <c:pt idx="18">
                  <c:v>Q1 2024</c:v>
                </c:pt>
                <c:pt idx="19">
                  <c:v>Q2 2024</c:v>
                </c:pt>
                <c:pt idx="20">
                  <c:v>Q3 2024</c:v>
                </c:pt>
                <c:pt idx="21">
                  <c:v>Q4 2024</c:v>
                </c:pt>
                <c:pt idx="22">
                  <c:v>Q1 2025</c:v>
                </c:pt>
                <c:pt idx="23">
                  <c:v>Q2 2025</c:v>
                </c:pt>
                <c:pt idx="24">
                  <c:v>Q3 2025</c:v>
                </c:pt>
                <c:pt idx="25">
                  <c:v>Q4 2025</c:v>
                </c:pt>
                <c:pt idx="26">
                  <c:v>Q1 2026</c:v>
                </c:pt>
                <c:pt idx="27">
                  <c:v>Q2 2026</c:v>
                </c:pt>
                <c:pt idx="28">
                  <c:v>Q3 2026</c:v>
                </c:pt>
                <c:pt idx="29">
                  <c:v>Q4 2026</c:v>
                </c:pt>
                <c:pt idx="30">
                  <c:v>Q1 2027</c:v>
                </c:pt>
                <c:pt idx="31">
                  <c:v>Q2 2027</c:v>
                </c:pt>
              </c:strCache>
            </c:strRef>
          </c:cat>
          <c:val>
            <c:numRef>
              <c:f>'Data Entry'!$Z$15:$Z$46</c:f>
              <c:numCache>
                <c:formatCode>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5-F689-4FC9-9542-704E131BBBBB}"/>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tx1">
                        <a:lumMod val="75000"/>
                      </a:schemeClr>
                    </a:solidFill>
                    <a:latin typeface="+mn-lt"/>
                    <a:ea typeface="+mn-ea"/>
                    <a:cs typeface="+mn-cs"/>
                  </a:defRPr>
                </a:pPr>
                <a:r>
                  <a:rPr lang="en-US" sz="1400" b="1" i="0" baseline="0">
                    <a:solidFill>
                      <a:schemeClr val="tx1">
                        <a:lumMod val="75000"/>
                      </a:schemeClr>
                    </a:solidFill>
                  </a:rPr>
                  <a:t>M5: Bundle</a:t>
                </a:r>
              </a:p>
            </c:rich>
          </c:tx>
          <c:layout>
            <c:manualLayout>
              <c:xMode val="edge"/>
              <c:yMode val="edge"/>
              <c:x val="0.42722484884617107"/>
              <c:y val="0.94549087225692607"/>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7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0"/>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50000"/>
                  </a:schemeClr>
                </a:solidFill>
                <a:latin typeface="+mn-lt"/>
                <a:ea typeface="+mn-ea"/>
                <a:cs typeface="+mn-cs"/>
              </a:defRPr>
            </a:pPr>
            <a:endParaRPr lang="en-US"/>
          </a:p>
        </c:txPr>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151727007199805E-2"/>
          <c:y val="7.5443418177329608E-2"/>
          <c:w val="0.92316589511732183"/>
          <c:h val="0.77376494299522436"/>
        </c:manualLayout>
      </c:layout>
      <c:barChart>
        <c:barDir val="col"/>
        <c:grouping val="clustered"/>
        <c:varyColors val="0"/>
        <c:ser>
          <c:idx val="0"/>
          <c:order val="0"/>
          <c:tx>
            <c:strRef>
              <c:f>'Data Entry'!$AH$12:$AJ$12</c:f>
              <c:strCache>
                <c:ptCount val="1"/>
                <c:pt idx="0">
                  <c:v>Measure 7: COVID-19</c:v>
                </c:pt>
              </c:strCache>
            </c:strRef>
          </c:tx>
          <c:spPr>
            <a:solidFill>
              <a:srgbClr val="8A7950"/>
            </a:solidFill>
            <a:ln>
              <a:noFill/>
            </a:ln>
            <a:effectLst/>
          </c:spPr>
          <c:invertIfNegative val="0"/>
          <c:dPt>
            <c:idx val="0"/>
            <c:invertIfNegative val="0"/>
            <c:bubble3D val="0"/>
            <c:spPr>
              <a:solidFill>
                <a:srgbClr val="8A7950"/>
              </a:solidFill>
              <a:ln>
                <a:solidFill>
                  <a:srgbClr val="8A7950"/>
                </a:solidFill>
              </a:ln>
              <a:effectLst/>
            </c:spPr>
            <c:extLst>
              <c:ext xmlns:c16="http://schemas.microsoft.com/office/drawing/2014/chart" uri="{C3380CC4-5D6E-409C-BE32-E72D297353CC}">
                <c16:uniqueId val="{00000000-86C7-4A38-82F1-5A07BF83EE0D}"/>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8A795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Entry'!$AC$31:$AC$46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'Data Entry'!$AJ$31:$AJ$46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B614-4DDF-8927-5AE6298FED36}"/>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400" b="1" i="0" u="none" strike="noStrike" kern="1200" baseline="0">
                    <a:solidFill>
                      <a:srgbClr val="8A7950"/>
                    </a:solidFill>
                    <a:latin typeface="+mn-lt"/>
                    <a:ea typeface="+mn-ea"/>
                    <a:cs typeface="+mn-cs"/>
                  </a:defRPr>
                </a:pPr>
                <a:r>
                  <a:rPr lang="en-US" sz="1400" b="1" i="0" baseline="0">
                    <a:solidFill>
                      <a:srgbClr val="8A7950"/>
                    </a:solidFill>
                  </a:rPr>
                  <a:t>M7: COVID-19</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400" b="1" i="0" u="none" strike="noStrike" kern="1200" baseline="0">
                  <a:solidFill>
                    <a:srgbClr val="8A795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6151727007199805E-2"/>
          <c:y val="7.5443418177329608E-2"/>
          <c:w val="0.92316589511732183"/>
          <c:h val="0.77376494299522436"/>
        </c:manualLayout>
      </c:layout>
      <c:barChart>
        <c:barDir val="col"/>
        <c:grouping val="clustered"/>
        <c:varyColors val="0"/>
        <c:ser>
          <c:idx val="0"/>
          <c:order val="0"/>
          <c:tx>
            <c:strRef>
              <c:f>'Data Entry'!$AK$12:$AN$12</c:f>
              <c:strCache>
                <c:ptCount val="1"/>
                <c:pt idx="0">
                  <c:v>Measure 8: Hepatitis B</c:v>
                </c:pt>
              </c:strCache>
            </c:strRef>
          </c:tx>
          <c:spPr>
            <a:solidFill>
              <a:srgbClr val="EE8C2A"/>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rgbClr val="EE8C2A"/>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Entry'!$AC$31:$AC$46</c:f>
              <c:strCache>
                <c:ptCount val="16"/>
                <c:pt idx="0">
                  <c:v>Q3 2023</c:v>
                </c:pt>
                <c:pt idx="1">
                  <c:v>Q4 2023</c:v>
                </c:pt>
                <c:pt idx="2">
                  <c:v>Q1 2024</c:v>
                </c:pt>
                <c:pt idx="3">
                  <c:v>Q2 2024</c:v>
                </c:pt>
                <c:pt idx="4">
                  <c:v>Q3 2024</c:v>
                </c:pt>
                <c:pt idx="5">
                  <c:v>Q4 2024</c:v>
                </c:pt>
                <c:pt idx="6">
                  <c:v>Q1 2025</c:v>
                </c:pt>
                <c:pt idx="7">
                  <c:v>Q2 2025</c:v>
                </c:pt>
                <c:pt idx="8">
                  <c:v>Q3 2025</c:v>
                </c:pt>
                <c:pt idx="9">
                  <c:v>Q4 2025</c:v>
                </c:pt>
                <c:pt idx="10">
                  <c:v>Q1 2026</c:v>
                </c:pt>
                <c:pt idx="11">
                  <c:v>Q2 2026</c:v>
                </c:pt>
                <c:pt idx="12">
                  <c:v>Q3 2026</c:v>
                </c:pt>
                <c:pt idx="13">
                  <c:v>Q4 2026</c:v>
                </c:pt>
                <c:pt idx="14">
                  <c:v>Q1 2027</c:v>
                </c:pt>
                <c:pt idx="15">
                  <c:v>Q2 2027</c:v>
                </c:pt>
              </c:strCache>
            </c:strRef>
          </c:cat>
          <c:val>
            <c:numRef>
              <c:f>'Data Entry'!$AN$31:$AN$46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B614-4DDF-8927-5AE6298FED36}"/>
            </c:ext>
          </c:extLst>
        </c:ser>
        <c:dLbls>
          <c:dLblPos val="outEnd"/>
          <c:showLegendKey val="0"/>
          <c:showVal val="1"/>
          <c:showCatName val="0"/>
          <c:showSerName val="0"/>
          <c:showPercent val="0"/>
          <c:showBubbleSize val="0"/>
        </c:dLbls>
        <c:gapWidth val="30"/>
        <c:overlap val="-27"/>
        <c:axId val="405462336"/>
        <c:axId val="405462728"/>
      </c:barChart>
      <c:catAx>
        <c:axId val="405462336"/>
        <c:scaling>
          <c:orientation val="minMax"/>
        </c:scaling>
        <c:delete val="0"/>
        <c:axPos val="b"/>
        <c:title>
          <c:tx>
            <c:rich>
              <a:bodyPr rot="0" spcFirstLastPara="1" vertOverflow="ellipsis" vert="horz" wrap="square" anchor="ctr" anchorCtr="1"/>
              <a:lstStyle/>
              <a:p>
                <a:pPr algn="ctr">
                  <a:defRPr sz="1400" b="1" i="0" u="none" strike="noStrike" kern="1200" baseline="0">
                    <a:solidFill>
                      <a:srgbClr val="EE8C2A"/>
                    </a:solidFill>
                    <a:latin typeface="+mn-lt"/>
                    <a:ea typeface="+mn-ea"/>
                    <a:cs typeface="+mn-cs"/>
                  </a:defRPr>
                </a:pPr>
                <a:r>
                  <a:rPr lang="en-US" sz="1400" b="1" i="0" baseline="0">
                    <a:solidFill>
                      <a:srgbClr val="EE8C2A"/>
                    </a:solidFill>
                  </a:rPr>
                  <a:t>M8: Hep B</a:t>
                </a:r>
              </a:p>
            </c:rich>
          </c:tx>
          <c:layout>
            <c:manualLayout>
              <c:xMode val="edge"/>
              <c:yMode val="edge"/>
              <c:x val="0.35303129386290444"/>
              <c:y val="0.9477050779673204"/>
            </c:manualLayout>
          </c:layout>
          <c:overlay val="0"/>
          <c:spPr>
            <a:noFill/>
            <a:ln>
              <a:noFill/>
            </a:ln>
            <a:effectLst/>
          </c:spPr>
          <c:txPr>
            <a:bodyPr rot="0" spcFirstLastPara="1" vertOverflow="ellipsis" vert="horz" wrap="square" anchor="ctr" anchorCtr="1"/>
            <a:lstStyle/>
            <a:p>
              <a:pPr algn="ctr">
                <a:defRPr sz="1400" b="1" i="0" u="none" strike="noStrike" kern="1200" baseline="0">
                  <a:solidFill>
                    <a:srgbClr val="EE8C2A"/>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bg1">
                    <a:lumMod val="50000"/>
                  </a:schemeClr>
                </a:solidFill>
                <a:latin typeface="+mn-lt"/>
                <a:ea typeface="+mn-ea"/>
                <a:cs typeface="+mn-cs"/>
              </a:defRPr>
            </a:pPr>
            <a:endParaRPr lang="en-US"/>
          </a:p>
        </c:txPr>
        <c:crossAx val="405462728"/>
        <c:crosses val="autoZero"/>
        <c:auto val="0"/>
        <c:lblAlgn val="ctr"/>
        <c:lblOffset val="100"/>
        <c:noMultiLvlLbl val="0"/>
      </c:catAx>
      <c:valAx>
        <c:axId val="405462728"/>
        <c:scaling>
          <c:orientation val="minMax"/>
          <c:max val="1"/>
        </c:scaling>
        <c:delete val="1"/>
        <c:axPos val="l"/>
        <c:majorGridlines>
          <c:spPr>
            <a:ln w="9525" cap="flat" cmpd="sng" algn="ctr">
              <a:solidFill>
                <a:schemeClr val="accent4">
                  <a:lumMod val="40000"/>
                  <a:lumOff val="60000"/>
                </a:schemeClr>
              </a:solidFill>
              <a:round/>
            </a:ln>
            <a:effectLst/>
          </c:spPr>
        </c:majorGridlines>
        <c:numFmt formatCode="0%" sourceLinked="0"/>
        <c:majorTickMark val="none"/>
        <c:minorTickMark val="none"/>
        <c:tickLblPos val="nextTo"/>
        <c:crossAx val="4054623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10.xml><?xml version="1.0" encoding="utf-8"?>
<cs:colorStyle xmlns:cs="http://schemas.microsoft.com/office/drawing/2012/chartStyle" xmlns:a="http://schemas.openxmlformats.org/drawingml/2006/main" meth="withinLinearReversed" id="23">
  <a:schemeClr val="accent3"/>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withinLinearReversed" id="23">
  <a:schemeClr val="accent3"/>
</cs:colorStyle>
</file>

<file path=xl/charts/colors13.xml><?xml version="1.0" encoding="utf-8"?>
<cs:colorStyle xmlns:cs="http://schemas.microsoft.com/office/drawing/2012/chartStyle" xmlns:a="http://schemas.openxmlformats.org/drawingml/2006/main" meth="withinLinearReversed" id="23">
  <a:schemeClr val="accent3"/>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withinLinearReversed" id="26">
  <a:schemeClr val="accent6"/>
</cs:colorStyle>
</file>

<file path=xl/charts/colors16.xml><?xml version="1.0" encoding="utf-8"?>
<cs:colorStyle xmlns:cs="http://schemas.microsoft.com/office/drawing/2012/chartStyle" xmlns:a="http://schemas.openxmlformats.org/drawingml/2006/main" meth="withinLinearReversed" id="23">
  <a:schemeClr val="accent3"/>
</cs:colorStyle>
</file>

<file path=xl/charts/colors17.xml><?xml version="1.0" encoding="utf-8"?>
<cs:colorStyle xmlns:cs="http://schemas.microsoft.com/office/drawing/2012/chartStyle" xmlns:a="http://schemas.openxmlformats.org/drawingml/2006/main" meth="withinLinearReversed" id="23">
  <a:schemeClr val="accent3"/>
</cs:colorStyle>
</file>

<file path=xl/charts/colors18.xml><?xml version="1.0" encoding="utf-8"?>
<cs:colorStyle xmlns:cs="http://schemas.microsoft.com/office/drawing/2012/chartStyle" xmlns:a="http://schemas.openxmlformats.org/drawingml/2006/main" meth="withinLinearReversed" id="23">
  <a:schemeClr val="accent3"/>
</cs:colorStyle>
</file>

<file path=xl/charts/colors19.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withinLinearReversed" id="23">
  <a:schemeClr val="accent3"/>
</cs:colorStyle>
</file>

<file path=xl/charts/colors21.xml><?xml version="1.0" encoding="utf-8"?>
<cs:colorStyle xmlns:cs="http://schemas.microsoft.com/office/drawing/2012/chartStyle" xmlns:a="http://schemas.openxmlformats.org/drawingml/2006/main" meth="withinLinearReversed" id="23">
  <a:schemeClr val="accent3"/>
</cs:colorStyle>
</file>

<file path=xl/charts/colors22.xml><?xml version="1.0" encoding="utf-8"?>
<cs:colorStyle xmlns:cs="http://schemas.microsoft.com/office/drawing/2012/chartStyle" xmlns:a="http://schemas.openxmlformats.org/drawingml/2006/main" meth="withinLinearReversed" id="23">
  <a:schemeClr val="accent3"/>
</cs:colorStyle>
</file>

<file path=xl/charts/colors23.xml><?xml version="1.0" encoding="utf-8"?>
<cs:colorStyle xmlns:cs="http://schemas.microsoft.com/office/drawing/2012/chartStyle" xmlns:a="http://schemas.openxmlformats.org/drawingml/2006/main" meth="withinLinearReversed" id="26">
  <a:schemeClr val="accent6"/>
</cs:colorStyle>
</file>

<file path=xl/charts/colors24.xml><?xml version="1.0" encoding="utf-8"?>
<cs:colorStyle xmlns:cs="http://schemas.microsoft.com/office/drawing/2012/chartStyle" xmlns:a="http://schemas.openxmlformats.org/drawingml/2006/main" meth="withinLinearReversed" id="26">
  <a:schemeClr val="accent6"/>
</cs:colorStyle>
</file>

<file path=xl/charts/colors25.xml><?xml version="1.0" encoding="utf-8"?>
<cs:colorStyle xmlns:cs="http://schemas.microsoft.com/office/drawing/2012/chartStyle" xmlns:a="http://schemas.openxmlformats.org/drawingml/2006/main" meth="withinLinearReversed" id="26">
  <a:schemeClr val="accent6"/>
</cs:colorStyle>
</file>

<file path=xl/charts/colors26.xml><?xml version="1.0" encoding="utf-8"?>
<cs:colorStyle xmlns:cs="http://schemas.microsoft.com/office/drawing/2012/chartStyle" xmlns:a="http://schemas.openxmlformats.org/drawingml/2006/main" meth="withinLinearReversed" id="26">
  <a:schemeClr val="accent6"/>
</cs:colorStyle>
</file>

<file path=xl/charts/colors27.xml><?xml version="1.0" encoding="utf-8"?>
<cs:colorStyle xmlns:cs="http://schemas.microsoft.com/office/drawing/2012/chartStyle" xmlns:a="http://schemas.openxmlformats.org/drawingml/2006/main" meth="withinLinearReversed" id="26">
  <a:schemeClr val="accent6"/>
</cs:colorStyle>
</file>

<file path=xl/charts/colors28.xml><?xml version="1.0" encoding="utf-8"?>
<cs:colorStyle xmlns:cs="http://schemas.microsoft.com/office/drawing/2012/chartStyle" xmlns:a="http://schemas.openxmlformats.org/drawingml/2006/main" meth="withinLinearReversed" id="26">
  <a:schemeClr val="accent6"/>
</cs:colorStyle>
</file>

<file path=xl/charts/colors29.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colors4.xml><?xml version="1.0" encoding="utf-8"?>
<cs:colorStyle xmlns:cs="http://schemas.microsoft.com/office/drawing/2012/chartStyle" xmlns:a="http://schemas.openxmlformats.org/drawingml/2006/main" meth="withinLinearReversed" id="23">
  <a:schemeClr val="accent3"/>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withinLinearReversed" id="26">
  <a:schemeClr val="accent6"/>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2.xml"/><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drawing1.xml><?xml version="1.0" encoding="utf-8"?>
<xdr:wsDr xmlns:xdr="http://schemas.openxmlformats.org/drawingml/2006/spreadsheetDrawing" xmlns:a="http://schemas.openxmlformats.org/drawingml/2006/main">
  <xdr:twoCellAnchor editAs="oneCell">
    <xdr:from>
      <xdr:col>6</xdr:col>
      <xdr:colOff>669444</xdr:colOff>
      <xdr:row>12</xdr:row>
      <xdr:rowOff>132292</xdr:rowOff>
    </xdr:from>
    <xdr:to>
      <xdr:col>8</xdr:col>
      <xdr:colOff>238065</xdr:colOff>
      <xdr:row>14</xdr:row>
      <xdr:rowOff>742215</xdr:rowOff>
    </xdr:to>
    <xdr:pic>
      <xdr:nvPicPr>
        <xdr:cNvPr id="2" name="Picture 1">
          <a:extLst>
            <a:ext uri="{FF2B5EF4-FFF2-40B4-BE49-F238E27FC236}">
              <a16:creationId xmlns:a16="http://schemas.microsoft.com/office/drawing/2014/main" id="{6905CAA5-E4E4-4060-9F3D-0ECE0F11046F}"/>
            </a:ext>
          </a:extLst>
        </xdr:cNvPr>
        <xdr:cNvPicPr>
          <a:picLocks noChangeAspect="1"/>
        </xdr:cNvPicPr>
      </xdr:nvPicPr>
      <xdr:blipFill rotWithShape="1">
        <a:blip xmlns:r="http://schemas.openxmlformats.org/officeDocument/2006/relationships" r:embed="rId1"/>
        <a:srcRect t="9758" b="9027"/>
        <a:stretch/>
      </xdr:blipFill>
      <xdr:spPr>
        <a:xfrm>
          <a:off x="9480069" y="3394605"/>
          <a:ext cx="1345827" cy="10147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713320</xdr:colOff>
      <xdr:row>15</xdr:row>
      <xdr:rowOff>55031</xdr:rowOff>
    </xdr:from>
    <xdr:to>
      <xdr:col>38</xdr:col>
      <xdr:colOff>120654</xdr:colOff>
      <xdr:row>28</xdr:row>
      <xdr:rowOff>55030</xdr:rowOff>
    </xdr:to>
    <xdr:sp macro="" textlink="">
      <xdr:nvSpPr>
        <xdr:cNvPr id="11" name="Arrow: Left 10">
          <a:extLst>
            <a:ext uri="{FF2B5EF4-FFF2-40B4-BE49-F238E27FC236}">
              <a16:creationId xmlns:a16="http://schemas.microsoft.com/office/drawing/2014/main" id="{54302C9E-A8BA-2563-1BB3-ED056E303F5E}"/>
            </a:ext>
          </a:extLst>
        </xdr:cNvPr>
        <xdr:cNvSpPr/>
      </xdr:nvSpPr>
      <xdr:spPr>
        <a:xfrm rot="16200000">
          <a:off x="28229988" y="4637613"/>
          <a:ext cx="2352674" cy="216959"/>
        </a:xfrm>
        <a:prstGeom prst="leftArrow">
          <a:avLst/>
        </a:prstGeom>
        <a:solidFill>
          <a:srgbClr val="FF0000"/>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30</xdr:col>
      <xdr:colOff>686332</xdr:colOff>
      <xdr:row>15</xdr:row>
      <xdr:rowOff>47094</xdr:rowOff>
    </xdr:from>
    <xdr:to>
      <xdr:col>31</xdr:col>
      <xdr:colOff>93666</xdr:colOff>
      <xdr:row>28</xdr:row>
      <xdr:rowOff>47093</xdr:rowOff>
    </xdr:to>
    <xdr:sp macro="" textlink="">
      <xdr:nvSpPr>
        <xdr:cNvPr id="15" name="Arrow: Left 14">
          <a:extLst>
            <a:ext uri="{FF2B5EF4-FFF2-40B4-BE49-F238E27FC236}">
              <a16:creationId xmlns:a16="http://schemas.microsoft.com/office/drawing/2014/main" id="{F8935E8B-7B00-4891-B96D-A55335A93ECD}"/>
            </a:ext>
          </a:extLst>
        </xdr:cNvPr>
        <xdr:cNvSpPr/>
      </xdr:nvSpPr>
      <xdr:spPr>
        <a:xfrm rot="16200000">
          <a:off x="22535625" y="4629676"/>
          <a:ext cx="2352674" cy="216959"/>
        </a:xfrm>
        <a:prstGeom prst="leftArrow">
          <a:avLst/>
        </a:prstGeom>
        <a:solidFill>
          <a:srgbClr val="FF0000"/>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34</xdr:col>
      <xdr:colOff>286282</xdr:colOff>
      <xdr:row>15</xdr:row>
      <xdr:rowOff>59794</xdr:rowOff>
    </xdr:from>
    <xdr:to>
      <xdr:col>34</xdr:col>
      <xdr:colOff>506416</xdr:colOff>
      <xdr:row>28</xdr:row>
      <xdr:rowOff>59793</xdr:rowOff>
    </xdr:to>
    <xdr:sp macro="" textlink="">
      <xdr:nvSpPr>
        <xdr:cNvPr id="16" name="Arrow: Left 15">
          <a:extLst>
            <a:ext uri="{FF2B5EF4-FFF2-40B4-BE49-F238E27FC236}">
              <a16:creationId xmlns:a16="http://schemas.microsoft.com/office/drawing/2014/main" id="{CBFD476E-BBE2-9AF4-2AA3-FE2F75407015}"/>
            </a:ext>
          </a:extLst>
        </xdr:cNvPr>
        <xdr:cNvSpPr/>
      </xdr:nvSpPr>
      <xdr:spPr>
        <a:xfrm rot="16200000">
          <a:off x="25375662" y="4640789"/>
          <a:ext cx="2352674" cy="220134"/>
        </a:xfrm>
        <a:prstGeom prst="leftArrow">
          <a:avLst/>
        </a:prstGeom>
        <a:solidFill>
          <a:srgbClr val="FF0000"/>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27</xdr:col>
      <xdr:colOff>302157</xdr:colOff>
      <xdr:row>15</xdr:row>
      <xdr:rowOff>50269</xdr:rowOff>
    </xdr:from>
    <xdr:to>
      <xdr:col>28</xdr:col>
      <xdr:colOff>141291</xdr:colOff>
      <xdr:row>28</xdr:row>
      <xdr:rowOff>50268</xdr:rowOff>
    </xdr:to>
    <xdr:sp macro="" textlink="">
      <xdr:nvSpPr>
        <xdr:cNvPr id="18" name="Arrow: Left 17">
          <a:extLst>
            <a:ext uri="{FF2B5EF4-FFF2-40B4-BE49-F238E27FC236}">
              <a16:creationId xmlns:a16="http://schemas.microsoft.com/office/drawing/2014/main" id="{4790953E-CF9F-46E1-AD99-6E9565AA1459}"/>
            </a:ext>
          </a:extLst>
        </xdr:cNvPr>
        <xdr:cNvSpPr/>
      </xdr:nvSpPr>
      <xdr:spPr>
        <a:xfrm rot="16200000">
          <a:off x="19171712" y="4631264"/>
          <a:ext cx="2352674" cy="220134"/>
        </a:xfrm>
        <a:prstGeom prst="leftArrow">
          <a:avLst/>
        </a:prstGeom>
        <a:solidFill>
          <a:srgbClr val="FF0000"/>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5</xdr:col>
      <xdr:colOff>46567</xdr:colOff>
      <xdr:row>4</xdr:row>
      <xdr:rowOff>25901</xdr:rowOff>
    </xdr:from>
    <xdr:to>
      <xdr:col>5</xdr:col>
      <xdr:colOff>1113367</xdr:colOff>
      <xdr:row>4</xdr:row>
      <xdr:rowOff>184651</xdr:rowOff>
    </xdr:to>
    <xdr:sp macro="" textlink="">
      <xdr:nvSpPr>
        <xdr:cNvPr id="22" name="Arrow: Left 21">
          <a:extLst>
            <a:ext uri="{FF2B5EF4-FFF2-40B4-BE49-F238E27FC236}">
              <a16:creationId xmlns:a16="http://schemas.microsoft.com/office/drawing/2014/main" id="{3B1004BF-BBE0-A8D1-20BA-B8B67E39C9BA}"/>
            </a:ext>
          </a:extLst>
        </xdr:cNvPr>
        <xdr:cNvSpPr/>
      </xdr:nvSpPr>
      <xdr:spPr>
        <a:xfrm>
          <a:off x="2568185" y="1274177"/>
          <a:ext cx="1066800" cy="158750"/>
        </a:xfrm>
        <a:prstGeom prst="leftArrow">
          <a:avLst/>
        </a:prstGeom>
        <a:solidFill>
          <a:srgbClr val="FF0000"/>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5</xdr:col>
      <xdr:colOff>46567</xdr:colOff>
      <xdr:row>5</xdr:row>
      <xdr:rowOff>16376</xdr:rowOff>
    </xdr:from>
    <xdr:to>
      <xdr:col>5</xdr:col>
      <xdr:colOff>1113367</xdr:colOff>
      <xdr:row>5</xdr:row>
      <xdr:rowOff>168776</xdr:rowOff>
    </xdr:to>
    <xdr:sp macro="" textlink="">
      <xdr:nvSpPr>
        <xdr:cNvPr id="23" name="Arrow: Left 22">
          <a:extLst>
            <a:ext uri="{FF2B5EF4-FFF2-40B4-BE49-F238E27FC236}">
              <a16:creationId xmlns:a16="http://schemas.microsoft.com/office/drawing/2014/main" id="{0EE580DB-6914-8112-A683-FE765B49D2D8}"/>
            </a:ext>
          </a:extLst>
        </xdr:cNvPr>
        <xdr:cNvSpPr/>
      </xdr:nvSpPr>
      <xdr:spPr>
        <a:xfrm>
          <a:off x="2568185" y="1465179"/>
          <a:ext cx="1066800" cy="152400"/>
        </a:xfrm>
        <a:prstGeom prst="leftArrow">
          <a:avLst/>
        </a:prstGeom>
        <a:solidFill>
          <a:srgbClr val="FF0000"/>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5</xdr:col>
      <xdr:colOff>51079</xdr:colOff>
      <xdr:row>7</xdr:row>
      <xdr:rowOff>25400</xdr:rowOff>
    </xdr:from>
    <xdr:to>
      <xdr:col>5</xdr:col>
      <xdr:colOff>1117879</xdr:colOff>
      <xdr:row>7</xdr:row>
      <xdr:rowOff>180975</xdr:rowOff>
    </xdr:to>
    <xdr:sp macro="" textlink="">
      <xdr:nvSpPr>
        <xdr:cNvPr id="24" name="Arrow: Left 23">
          <a:extLst>
            <a:ext uri="{FF2B5EF4-FFF2-40B4-BE49-F238E27FC236}">
              <a16:creationId xmlns:a16="http://schemas.microsoft.com/office/drawing/2014/main" id="{6517C519-F9B7-B8C4-8E00-246CCD49A3FB}"/>
            </a:ext>
          </a:extLst>
        </xdr:cNvPr>
        <xdr:cNvSpPr/>
      </xdr:nvSpPr>
      <xdr:spPr>
        <a:xfrm>
          <a:off x="2572697" y="1875255"/>
          <a:ext cx="1066800" cy="155575"/>
        </a:xfrm>
        <a:prstGeom prst="leftArrow">
          <a:avLst/>
        </a:prstGeom>
        <a:solidFill>
          <a:srgbClr val="FF0000"/>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5</xdr:col>
      <xdr:colOff>58766</xdr:colOff>
      <xdr:row>8</xdr:row>
      <xdr:rowOff>44450</xdr:rowOff>
    </xdr:from>
    <xdr:to>
      <xdr:col>5</xdr:col>
      <xdr:colOff>1125566</xdr:colOff>
      <xdr:row>8</xdr:row>
      <xdr:rowOff>187325</xdr:rowOff>
    </xdr:to>
    <xdr:sp macro="" textlink="">
      <xdr:nvSpPr>
        <xdr:cNvPr id="25" name="Arrow: Left 24">
          <a:extLst>
            <a:ext uri="{FF2B5EF4-FFF2-40B4-BE49-F238E27FC236}">
              <a16:creationId xmlns:a16="http://schemas.microsoft.com/office/drawing/2014/main" id="{3A6907E1-48D8-CFEA-F734-28537E40CFD3}"/>
            </a:ext>
          </a:extLst>
        </xdr:cNvPr>
        <xdr:cNvSpPr/>
      </xdr:nvSpPr>
      <xdr:spPr>
        <a:xfrm>
          <a:off x="2580384" y="2094832"/>
          <a:ext cx="1066800" cy="142875"/>
        </a:xfrm>
        <a:prstGeom prst="leftArrow">
          <a:avLst/>
        </a:prstGeom>
        <a:solidFill>
          <a:srgbClr val="FF0000"/>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twoCellAnchor>
    <xdr:from>
      <xdr:col>5</xdr:col>
      <xdr:colOff>68291</xdr:colOff>
      <xdr:row>9</xdr:row>
      <xdr:rowOff>44450</xdr:rowOff>
    </xdr:from>
    <xdr:to>
      <xdr:col>5</xdr:col>
      <xdr:colOff>1135091</xdr:colOff>
      <xdr:row>9</xdr:row>
      <xdr:rowOff>180975</xdr:rowOff>
    </xdr:to>
    <xdr:sp macro="" textlink="">
      <xdr:nvSpPr>
        <xdr:cNvPr id="26" name="Arrow: Left 25">
          <a:extLst>
            <a:ext uri="{FF2B5EF4-FFF2-40B4-BE49-F238E27FC236}">
              <a16:creationId xmlns:a16="http://schemas.microsoft.com/office/drawing/2014/main" id="{02C3446C-9E72-7B51-FCF9-9E9A61522CC0}"/>
            </a:ext>
          </a:extLst>
        </xdr:cNvPr>
        <xdr:cNvSpPr/>
      </xdr:nvSpPr>
      <xdr:spPr>
        <a:xfrm>
          <a:off x="2589909" y="2295358"/>
          <a:ext cx="1066800" cy="136525"/>
        </a:xfrm>
        <a:prstGeom prst="leftArrow">
          <a:avLst/>
        </a:prstGeom>
        <a:solidFill>
          <a:srgbClr val="FF0000"/>
        </a:solidFill>
        <a:ln>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124722</xdr:colOff>
      <xdr:row>1</xdr:row>
      <xdr:rowOff>226474</xdr:rowOff>
    </xdr:from>
    <xdr:to>
      <xdr:col>27</xdr:col>
      <xdr:colOff>237574</xdr:colOff>
      <xdr:row>69</xdr:row>
      <xdr:rowOff>87044</xdr:rowOff>
    </xdr:to>
    <xdr:grpSp>
      <xdr:nvGrpSpPr>
        <xdr:cNvPr id="121" name="Group 120">
          <a:extLst>
            <a:ext uri="{FF2B5EF4-FFF2-40B4-BE49-F238E27FC236}">
              <a16:creationId xmlns:a16="http://schemas.microsoft.com/office/drawing/2014/main" id="{70ABF102-93BB-4A9A-AE0E-36A01344EFAF}"/>
            </a:ext>
          </a:extLst>
        </xdr:cNvPr>
        <xdr:cNvGrpSpPr/>
      </xdr:nvGrpSpPr>
      <xdr:grpSpPr>
        <a:xfrm>
          <a:off x="375547" y="404274"/>
          <a:ext cx="18648502" cy="12697095"/>
          <a:chOff x="643299" y="256213"/>
          <a:chExt cx="17887965" cy="12819925"/>
        </a:xfrm>
      </xdr:grpSpPr>
      <xdr:grpSp>
        <xdr:nvGrpSpPr>
          <xdr:cNvPr id="122" name="Group 121">
            <a:extLst>
              <a:ext uri="{FF2B5EF4-FFF2-40B4-BE49-F238E27FC236}">
                <a16:creationId xmlns:a16="http://schemas.microsoft.com/office/drawing/2014/main" id="{D7E54124-8BE1-4BB6-900D-EAB177BEFF09}"/>
              </a:ext>
            </a:extLst>
          </xdr:cNvPr>
          <xdr:cNvGrpSpPr/>
        </xdr:nvGrpSpPr>
        <xdr:grpSpPr>
          <a:xfrm>
            <a:off x="643299" y="256213"/>
            <a:ext cx="17887965" cy="12819925"/>
            <a:chOff x="-8363" y="-201871"/>
            <a:chExt cx="12035673" cy="13372641"/>
          </a:xfrm>
        </xdr:grpSpPr>
        <xdr:graphicFrame macro="">
          <xdr:nvGraphicFramePr>
            <xdr:cNvPr id="177" name="Chart 176">
              <a:extLst>
                <a:ext uri="{FF2B5EF4-FFF2-40B4-BE49-F238E27FC236}">
                  <a16:creationId xmlns:a16="http://schemas.microsoft.com/office/drawing/2014/main" id="{0674E4D1-EE1E-42D4-8E50-230B9B622107}"/>
                </a:ext>
              </a:extLst>
            </xdr:cNvPr>
            <xdr:cNvGraphicFramePr>
              <a:graphicFrameLocks/>
            </xdr:cNvGraphicFramePr>
          </xdr:nvGraphicFramePr>
          <xdr:xfrm>
            <a:off x="25961" y="490848"/>
            <a:ext cx="3074339" cy="611656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78" name="TextBox 177">
              <a:extLst>
                <a:ext uri="{FF2B5EF4-FFF2-40B4-BE49-F238E27FC236}">
                  <a16:creationId xmlns:a16="http://schemas.microsoft.com/office/drawing/2014/main" id="{57784B42-537F-49AE-A712-3DE52B72F0F9}"/>
                </a:ext>
              </a:extLst>
            </xdr:cNvPr>
            <xdr:cNvSpPr txBox="1"/>
          </xdr:nvSpPr>
          <xdr:spPr>
            <a:xfrm>
              <a:off x="-8363" y="-201871"/>
              <a:ext cx="9563100" cy="441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09727D"/>
                  </a:solidFill>
                  <a:effectLst/>
                  <a:uLnTx/>
                  <a:uFillTx/>
                  <a:latin typeface="+mn-lt"/>
                  <a:ea typeface="Open Sans" panose="020B0606030504020204" pitchFamily="34" charset="0"/>
                  <a:cs typeface="Open Sans" panose="020B0606030504020204" pitchFamily="34" charset="0"/>
                </a:rPr>
                <a:t>Proportion of patients ever vaccinated or documented, quarterly</a:t>
              </a:r>
            </a:p>
          </xdr:txBody>
        </xdr:sp>
        <xdr:graphicFrame macro="">
          <xdr:nvGraphicFramePr>
            <xdr:cNvPr id="180" name="Chart 179">
              <a:extLst>
                <a:ext uri="{FF2B5EF4-FFF2-40B4-BE49-F238E27FC236}">
                  <a16:creationId xmlns:a16="http://schemas.microsoft.com/office/drawing/2014/main" id="{7B0B8C5F-9E14-4AF7-ACC7-02337CBBEE0B}"/>
                </a:ext>
              </a:extLst>
            </xdr:cNvPr>
            <xdr:cNvGraphicFramePr>
              <a:graphicFrameLocks/>
            </xdr:cNvGraphicFramePr>
          </xdr:nvGraphicFramePr>
          <xdr:xfrm>
            <a:off x="6114827" y="543985"/>
            <a:ext cx="2981209" cy="6120632"/>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82" name="Chart 181">
              <a:extLst>
                <a:ext uri="{FF2B5EF4-FFF2-40B4-BE49-F238E27FC236}">
                  <a16:creationId xmlns:a16="http://schemas.microsoft.com/office/drawing/2014/main" id="{BD103D59-25F5-49EB-B6E8-1BD3235093D9}"/>
                </a:ext>
              </a:extLst>
            </xdr:cNvPr>
            <xdr:cNvGraphicFramePr>
              <a:graphicFrameLocks/>
            </xdr:cNvGraphicFramePr>
          </xdr:nvGraphicFramePr>
          <xdr:xfrm>
            <a:off x="3062432" y="522180"/>
            <a:ext cx="3094607" cy="6122167"/>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8" name="Chart 17">
              <a:extLst>
                <a:ext uri="{FF2B5EF4-FFF2-40B4-BE49-F238E27FC236}">
                  <a16:creationId xmlns:a16="http://schemas.microsoft.com/office/drawing/2014/main" id="{7CDFEFB1-BC2F-8528-2522-BD9BD348C7C6}"/>
                </a:ext>
              </a:extLst>
            </xdr:cNvPr>
            <xdr:cNvGraphicFramePr>
              <a:graphicFrameLocks/>
            </xdr:cNvGraphicFramePr>
          </xdr:nvGraphicFramePr>
          <xdr:xfrm>
            <a:off x="6123023" y="543983"/>
            <a:ext cx="2981209" cy="612063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9" name="Chart 18">
              <a:extLst>
                <a:ext uri="{FF2B5EF4-FFF2-40B4-BE49-F238E27FC236}">
                  <a16:creationId xmlns:a16="http://schemas.microsoft.com/office/drawing/2014/main" id="{1A09D60D-6FC5-9F0C-AC7D-8D8822FD7B63}"/>
                </a:ext>
              </a:extLst>
            </xdr:cNvPr>
            <xdr:cNvGraphicFramePr>
              <a:graphicFrameLocks/>
            </xdr:cNvGraphicFramePr>
          </xdr:nvGraphicFramePr>
          <xdr:xfrm>
            <a:off x="9009750" y="544064"/>
            <a:ext cx="2981722" cy="612063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0" name="Chart 29">
              <a:extLst>
                <a:ext uri="{FF2B5EF4-FFF2-40B4-BE49-F238E27FC236}">
                  <a16:creationId xmlns:a16="http://schemas.microsoft.com/office/drawing/2014/main" id="{1182052F-0E52-5067-2CCB-E0AAD7F3FB9D}"/>
                </a:ext>
              </a:extLst>
            </xdr:cNvPr>
            <xdr:cNvGraphicFramePr>
              <a:graphicFrameLocks/>
            </xdr:cNvGraphicFramePr>
          </xdr:nvGraphicFramePr>
          <xdr:xfrm>
            <a:off x="3158472" y="7050138"/>
            <a:ext cx="2981722" cy="612063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1" name="Chart 30">
              <a:extLst>
                <a:ext uri="{FF2B5EF4-FFF2-40B4-BE49-F238E27FC236}">
                  <a16:creationId xmlns:a16="http://schemas.microsoft.com/office/drawing/2014/main" id="{256CC485-A3A3-81C8-DD1C-91656DAA3644}"/>
                </a:ext>
              </a:extLst>
            </xdr:cNvPr>
            <xdr:cNvGraphicFramePr>
              <a:graphicFrameLocks/>
            </xdr:cNvGraphicFramePr>
          </xdr:nvGraphicFramePr>
          <xdr:xfrm>
            <a:off x="130523" y="7008127"/>
            <a:ext cx="3074853" cy="611761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99" name="Chart 198">
              <a:extLst>
                <a:ext uri="{FF2B5EF4-FFF2-40B4-BE49-F238E27FC236}">
                  <a16:creationId xmlns:a16="http://schemas.microsoft.com/office/drawing/2014/main" id="{6AD4C5E1-5107-28BE-BB05-088BB6AE3137}"/>
                </a:ext>
              </a:extLst>
            </xdr:cNvPr>
            <xdr:cNvGraphicFramePr>
              <a:graphicFrameLocks/>
            </xdr:cNvGraphicFramePr>
          </xdr:nvGraphicFramePr>
          <xdr:xfrm>
            <a:off x="6102030" y="7050099"/>
            <a:ext cx="2981722" cy="612063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211" name="Chart 210">
              <a:extLst>
                <a:ext uri="{FF2B5EF4-FFF2-40B4-BE49-F238E27FC236}">
                  <a16:creationId xmlns:a16="http://schemas.microsoft.com/office/drawing/2014/main" id="{4CA13741-FCE5-B131-DB9A-C8E2C826AE56}"/>
                </a:ext>
              </a:extLst>
            </xdr:cNvPr>
            <xdr:cNvGraphicFramePr>
              <a:graphicFrameLocks/>
            </xdr:cNvGraphicFramePr>
          </xdr:nvGraphicFramePr>
          <xdr:xfrm>
            <a:off x="9045588" y="7046456"/>
            <a:ext cx="2981722" cy="6120632"/>
          </xdr:xfrm>
          <a:graphic>
            <a:graphicData uri="http://schemas.openxmlformats.org/drawingml/2006/chart">
              <c:chart xmlns:c="http://schemas.openxmlformats.org/drawingml/2006/chart" xmlns:r="http://schemas.openxmlformats.org/officeDocument/2006/relationships" r:id="rId9"/>
            </a:graphicData>
          </a:graphic>
        </xdr:graphicFrame>
      </xdr:grpSp>
      <xdr:cxnSp macro="">
        <xdr:nvCxnSpPr>
          <xdr:cNvPr id="123" name="Straight Connector 122">
            <a:extLst>
              <a:ext uri="{FF2B5EF4-FFF2-40B4-BE49-F238E27FC236}">
                <a16:creationId xmlns:a16="http://schemas.microsoft.com/office/drawing/2014/main" id="{FE2BE915-0B9B-49F7-8BA3-86697D8B7311}"/>
              </a:ext>
            </a:extLst>
          </xdr:cNvPr>
          <xdr:cNvCxnSpPr/>
        </xdr:nvCxnSpPr>
        <xdr:spPr>
          <a:xfrm>
            <a:off x="2194450" y="942856"/>
            <a:ext cx="1058" cy="51341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a:extLst>
              <a:ext uri="{FF2B5EF4-FFF2-40B4-BE49-F238E27FC236}">
                <a16:creationId xmlns:a16="http://schemas.microsoft.com/office/drawing/2014/main" id="{87961F8A-7B06-4024-9727-D4A66CD986CA}"/>
              </a:ext>
            </a:extLst>
          </xdr:cNvPr>
          <xdr:cNvCxnSpPr/>
        </xdr:nvCxnSpPr>
        <xdr:spPr>
          <a:xfrm flipH="1">
            <a:off x="1687018" y="1389542"/>
            <a:ext cx="0" cy="4630409"/>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5" name="Straight Connector 124">
            <a:extLst>
              <a:ext uri="{FF2B5EF4-FFF2-40B4-BE49-F238E27FC236}">
                <a16:creationId xmlns:a16="http://schemas.microsoft.com/office/drawing/2014/main" id="{A98936E0-0397-4150-8388-3EBF3B2FA6AF}"/>
              </a:ext>
            </a:extLst>
          </xdr:cNvPr>
          <xdr:cNvCxnSpPr/>
        </xdr:nvCxnSpPr>
        <xdr:spPr>
          <a:xfrm flipH="1">
            <a:off x="3171212" y="1415500"/>
            <a:ext cx="14261" cy="459976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6" name="Straight Connector 125">
            <a:extLst>
              <a:ext uri="{FF2B5EF4-FFF2-40B4-BE49-F238E27FC236}">
                <a16:creationId xmlns:a16="http://schemas.microsoft.com/office/drawing/2014/main" id="{C53BD8C9-9B8B-4456-94BF-0417D7E4F0D8}"/>
              </a:ext>
            </a:extLst>
          </xdr:cNvPr>
          <xdr:cNvCxnSpPr/>
        </xdr:nvCxnSpPr>
        <xdr:spPr>
          <a:xfrm flipH="1">
            <a:off x="2673417" y="1393446"/>
            <a:ext cx="0" cy="461352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7" name="Straight Connector 126">
            <a:extLst>
              <a:ext uri="{FF2B5EF4-FFF2-40B4-BE49-F238E27FC236}">
                <a16:creationId xmlns:a16="http://schemas.microsoft.com/office/drawing/2014/main" id="{6F7EAC6F-84A6-4E13-8EC4-70C2E48853AE}"/>
              </a:ext>
            </a:extLst>
          </xdr:cNvPr>
          <xdr:cNvCxnSpPr/>
        </xdr:nvCxnSpPr>
        <xdr:spPr>
          <a:xfrm flipH="1">
            <a:off x="3657602" y="1366590"/>
            <a:ext cx="8843" cy="46384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28" name="TextBox 127">
            <a:extLst>
              <a:ext uri="{FF2B5EF4-FFF2-40B4-BE49-F238E27FC236}">
                <a16:creationId xmlns:a16="http://schemas.microsoft.com/office/drawing/2014/main" id="{1C8B969C-E327-491A-BD39-B15939702A21}"/>
              </a:ext>
            </a:extLst>
          </xdr:cNvPr>
          <xdr:cNvSpPr txBox="1"/>
        </xdr:nvSpPr>
        <xdr:spPr>
          <a:xfrm>
            <a:off x="1317535" y="626482"/>
            <a:ext cx="742518" cy="21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129" name="TextBox 128">
            <a:extLst>
              <a:ext uri="{FF2B5EF4-FFF2-40B4-BE49-F238E27FC236}">
                <a16:creationId xmlns:a16="http://schemas.microsoft.com/office/drawing/2014/main" id="{945CD753-EB32-4E45-B102-784E05F8756B}"/>
              </a:ext>
            </a:extLst>
          </xdr:cNvPr>
          <xdr:cNvSpPr txBox="1"/>
        </xdr:nvSpPr>
        <xdr:spPr>
          <a:xfrm>
            <a:off x="3210606" y="630335"/>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130" name="TextBox 129">
            <a:extLst>
              <a:ext uri="{FF2B5EF4-FFF2-40B4-BE49-F238E27FC236}">
                <a16:creationId xmlns:a16="http://schemas.microsoft.com/office/drawing/2014/main" id="{20E8EAA8-9724-4A31-8C02-B2D4AC3B808D}"/>
              </a:ext>
            </a:extLst>
          </xdr:cNvPr>
          <xdr:cNvSpPr txBox="1"/>
        </xdr:nvSpPr>
        <xdr:spPr>
          <a:xfrm>
            <a:off x="1246282" y="988723"/>
            <a:ext cx="368483" cy="282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131" name="TextBox 130">
            <a:extLst>
              <a:ext uri="{FF2B5EF4-FFF2-40B4-BE49-F238E27FC236}">
                <a16:creationId xmlns:a16="http://schemas.microsoft.com/office/drawing/2014/main" id="{7A214704-F233-470F-95F8-7DA411E719BC}"/>
              </a:ext>
            </a:extLst>
          </xdr:cNvPr>
          <xdr:cNvSpPr txBox="1"/>
        </xdr:nvSpPr>
        <xdr:spPr>
          <a:xfrm>
            <a:off x="1723990" y="994353"/>
            <a:ext cx="376079" cy="282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132" name="TextBox 131">
            <a:extLst>
              <a:ext uri="{FF2B5EF4-FFF2-40B4-BE49-F238E27FC236}">
                <a16:creationId xmlns:a16="http://schemas.microsoft.com/office/drawing/2014/main" id="{A8DB261A-8718-470F-864D-847A09BD39BC}"/>
              </a:ext>
            </a:extLst>
          </xdr:cNvPr>
          <xdr:cNvSpPr txBox="1"/>
        </xdr:nvSpPr>
        <xdr:spPr>
          <a:xfrm>
            <a:off x="2239510" y="988723"/>
            <a:ext cx="395689" cy="262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133" name="TextBox 132">
            <a:extLst>
              <a:ext uri="{FF2B5EF4-FFF2-40B4-BE49-F238E27FC236}">
                <a16:creationId xmlns:a16="http://schemas.microsoft.com/office/drawing/2014/main" id="{07CFBA44-C210-4A4A-8B0E-EDF10FE08C3B}"/>
              </a:ext>
            </a:extLst>
          </xdr:cNvPr>
          <xdr:cNvSpPr txBox="1"/>
        </xdr:nvSpPr>
        <xdr:spPr>
          <a:xfrm>
            <a:off x="2736464" y="977944"/>
            <a:ext cx="38367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134" name="TextBox 133">
            <a:extLst>
              <a:ext uri="{FF2B5EF4-FFF2-40B4-BE49-F238E27FC236}">
                <a16:creationId xmlns:a16="http://schemas.microsoft.com/office/drawing/2014/main" id="{F67DD780-6157-42D5-9C21-369F04BEFD3C}"/>
              </a:ext>
            </a:extLst>
          </xdr:cNvPr>
          <xdr:cNvSpPr txBox="1"/>
        </xdr:nvSpPr>
        <xdr:spPr>
          <a:xfrm>
            <a:off x="3262791" y="963068"/>
            <a:ext cx="37981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35" name="TextBox 134">
            <a:extLst>
              <a:ext uri="{FF2B5EF4-FFF2-40B4-BE49-F238E27FC236}">
                <a16:creationId xmlns:a16="http://schemas.microsoft.com/office/drawing/2014/main" id="{927A6820-101E-431F-BD4A-39C76C48A44F}"/>
              </a:ext>
            </a:extLst>
          </xdr:cNvPr>
          <xdr:cNvSpPr txBox="1"/>
        </xdr:nvSpPr>
        <xdr:spPr>
          <a:xfrm>
            <a:off x="3738049" y="968306"/>
            <a:ext cx="379751"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cxnSp macro="">
        <xdr:nvCxnSpPr>
          <xdr:cNvPr id="136" name="Straight Connector 135">
            <a:extLst>
              <a:ext uri="{FF2B5EF4-FFF2-40B4-BE49-F238E27FC236}">
                <a16:creationId xmlns:a16="http://schemas.microsoft.com/office/drawing/2014/main" id="{A2E32D69-B3BF-4C05-88AD-D8FBC0DCE257}"/>
              </a:ext>
            </a:extLst>
          </xdr:cNvPr>
          <xdr:cNvCxnSpPr/>
        </xdr:nvCxnSpPr>
        <xdr:spPr>
          <a:xfrm>
            <a:off x="6445087" y="946928"/>
            <a:ext cx="4233" cy="514110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7" name="Straight Connector 136">
            <a:extLst>
              <a:ext uri="{FF2B5EF4-FFF2-40B4-BE49-F238E27FC236}">
                <a16:creationId xmlns:a16="http://schemas.microsoft.com/office/drawing/2014/main" id="{81B3A5A6-9B29-47B0-8053-658248048DBA}"/>
              </a:ext>
            </a:extLst>
          </xdr:cNvPr>
          <xdr:cNvCxnSpPr/>
        </xdr:nvCxnSpPr>
        <xdr:spPr>
          <a:xfrm flipH="1">
            <a:off x="5908649" y="1354734"/>
            <a:ext cx="19814" cy="4616521"/>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8" name="Straight Connector 137">
            <a:extLst>
              <a:ext uri="{FF2B5EF4-FFF2-40B4-BE49-F238E27FC236}">
                <a16:creationId xmlns:a16="http://schemas.microsoft.com/office/drawing/2014/main" id="{D9AB0093-74D8-4511-A471-C38BAE9C6B3B}"/>
              </a:ext>
            </a:extLst>
          </xdr:cNvPr>
          <xdr:cNvCxnSpPr/>
        </xdr:nvCxnSpPr>
        <xdr:spPr>
          <a:xfrm flipH="1">
            <a:off x="7507844" y="1371692"/>
            <a:ext cx="19817" cy="4592197"/>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9" name="Straight Connector 138">
            <a:extLst>
              <a:ext uri="{FF2B5EF4-FFF2-40B4-BE49-F238E27FC236}">
                <a16:creationId xmlns:a16="http://schemas.microsoft.com/office/drawing/2014/main" id="{31C1851A-DF34-45A4-99EF-39F74D46CCBF}"/>
              </a:ext>
            </a:extLst>
          </xdr:cNvPr>
          <xdr:cNvCxnSpPr/>
        </xdr:nvCxnSpPr>
        <xdr:spPr>
          <a:xfrm flipH="1">
            <a:off x="6975090" y="1372160"/>
            <a:ext cx="7268" cy="4600528"/>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0" name="Straight Connector 139">
            <a:extLst>
              <a:ext uri="{FF2B5EF4-FFF2-40B4-BE49-F238E27FC236}">
                <a16:creationId xmlns:a16="http://schemas.microsoft.com/office/drawing/2014/main" id="{E7B9A083-848B-41DB-B905-2F15401EA6CE}"/>
              </a:ext>
            </a:extLst>
          </xdr:cNvPr>
          <xdr:cNvCxnSpPr/>
        </xdr:nvCxnSpPr>
        <xdr:spPr>
          <a:xfrm flipH="1">
            <a:off x="8026927" y="1359340"/>
            <a:ext cx="26165" cy="460648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3" name="TextBox 142">
            <a:extLst>
              <a:ext uri="{FF2B5EF4-FFF2-40B4-BE49-F238E27FC236}">
                <a16:creationId xmlns:a16="http://schemas.microsoft.com/office/drawing/2014/main" id="{D9F22380-E0CA-4195-B3FB-3D8E276F6D89}"/>
              </a:ext>
            </a:extLst>
          </xdr:cNvPr>
          <xdr:cNvSpPr txBox="1"/>
        </xdr:nvSpPr>
        <xdr:spPr>
          <a:xfrm>
            <a:off x="5469867" y="950585"/>
            <a:ext cx="389277" cy="282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144" name="TextBox 143">
            <a:extLst>
              <a:ext uri="{FF2B5EF4-FFF2-40B4-BE49-F238E27FC236}">
                <a16:creationId xmlns:a16="http://schemas.microsoft.com/office/drawing/2014/main" id="{E9FD81D5-18EF-469F-965A-F72C7D4DB1ED}"/>
              </a:ext>
            </a:extLst>
          </xdr:cNvPr>
          <xdr:cNvSpPr txBox="1"/>
        </xdr:nvSpPr>
        <xdr:spPr>
          <a:xfrm>
            <a:off x="5978898" y="952680"/>
            <a:ext cx="362196" cy="282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145" name="TextBox 144">
            <a:extLst>
              <a:ext uri="{FF2B5EF4-FFF2-40B4-BE49-F238E27FC236}">
                <a16:creationId xmlns:a16="http://schemas.microsoft.com/office/drawing/2014/main" id="{9B6AC8F0-D1D6-4725-80CE-44313C2969CC}"/>
              </a:ext>
            </a:extLst>
          </xdr:cNvPr>
          <xdr:cNvSpPr txBox="1"/>
        </xdr:nvSpPr>
        <xdr:spPr>
          <a:xfrm>
            <a:off x="6567957" y="950591"/>
            <a:ext cx="386164" cy="262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146" name="TextBox 145">
            <a:extLst>
              <a:ext uri="{FF2B5EF4-FFF2-40B4-BE49-F238E27FC236}">
                <a16:creationId xmlns:a16="http://schemas.microsoft.com/office/drawing/2014/main" id="{1DD1E11A-4C4F-44EB-93EF-5774752D6E38}"/>
              </a:ext>
            </a:extLst>
          </xdr:cNvPr>
          <xdr:cNvSpPr txBox="1"/>
        </xdr:nvSpPr>
        <xdr:spPr>
          <a:xfrm>
            <a:off x="7080673" y="952528"/>
            <a:ext cx="392514" cy="2433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147" name="TextBox 146">
            <a:extLst>
              <a:ext uri="{FF2B5EF4-FFF2-40B4-BE49-F238E27FC236}">
                <a16:creationId xmlns:a16="http://schemas.microsoft.com/office/drawing/2014/main" id="{4EBDA07D-DDA0-4DC8-924D-F738E8F30875}"/>
              </a:ext>
            </a:extLst>
          </xdr:cNvPr>
          <xdr:cNvSpPr txBox="1"/>
        </xdr:nvSpPr>
        <xdr:spPr>
          <a:xfrm>
            <a:off x="7631280" y="961719"/>
            <a:ext cx="370289" cy="262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48" name="TextBox 147">
            <a:extLst>
              <a:ext uri="{FF2B5EF4-FFF2-40B4-BE49-F238E27FC236}">
                <a16:creationId xmlns:a16="http://schemas.microsoft.com/office/drawing/2014/main" id="{373DBA98-CA9B-4C63-94EB-031E9A025529}"/>
              </a:ext>
            </a:extLst>
          </xdr:cNvPr>
          <xdr:cNvSpPr txBox="1"/>
        </xdr:nvSpPr>
        <xdr:spPr>
          <a:xfrm>
            <a:off x="8171518" y="954374"/>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cxnSp macro="">
        <xdr:nvCxnSpPr>
          <xdr:cNvPr id="149" name="Straight Connector 148">
            <a:extLst>
              <a:ext uri="{FF2B5EF4-FFF2-40B4-BE49-F238E27FC236}">
                <a16:creationId xmlns:a16="http://schemas.microsoft.com/office/drawing/2014/main" id="{9B5A3E95-77FF-4E86-A8E1-0375061BCAFC}"/>
              </a:ext>
            </a:extLst>
          </xdr:cNvPr>
          <xdr:cNvCxnSpPr/>
        </xdr:nvCxnSpPr>
        <xdr:spPr>
          <a:xfrm>
            <a:off x="10941652" y="1081446"/>
            <a:ext cx="323" cy="5049760"/>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0" name="Straight Connector 149">
            <a:extLst>
              <a:ext uri="{FF2B5EF4-FFF2-40B4-BE49-F238E27FC236}">
                <a16:creationId xmlns:a16="http://schemas.microsoft.com/office/drawing/2014/main" id="{4CC08152-CB8A-4DA0-9FCA-8EBC93912C2E}"/>
              </a:ext>
            </a:extLst>
          </xdr:cNvPr>
          <xdr:cNvCxnSpPr/>
        </xdr:nvCxnSpPr>
        <xdr:spPr>
          <a:xfrm flipH="1">
            <a:off x="10410226" y="1354663"/>
            <a:ext cx="7114" cy="4612489"/>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1" name="Straight Connector 150">
            <a:extLst>
              <a:ext uri="{FF2B5EF4-FFF2-40B4-BE49-F238E27FC236}">
                <a16:creationId xmlns:a16="http://schemas.microsoft.com/office/drawing/2014/main" id="{7377D8A3-E93C-4E27-A4E9-0F4E8872848D}"/>
              </a:ext>
            </a:extLst>
          </xdr:cNvPr>
          <xdr:cNvCxnSpPr/>
        </xdr:nvCxnSpPr>
        <xdr:spPr>
          <a:xfrm flipH="1">
            <a:off x="11945443" y="1402662"/>
            <a:ext cx="19817" cy="458902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2" name="Straight Connector 151">
            <a:extLst>
              <a:ext uri="{FF2B5EF4-FFF2-40B4-BE49-F238E27FC236}">
                <a16:creationId xmlns:a16="http://schemas.microsoft.com/office/drawing/2014/main" id="{44A57E8F-B312-4931-82F3-B12F74BD1B0A}"/>
              </a:ext>
            </a:extLst>
          </xdr:cNvPr>
          <xdr:cNvCxnSpPr/>
        </xdr:nvCxnSpPr>
        <xdr:spPr>
          <a:xfrm flipH="1">
            <a:off x="11437721" y="1402507"/>
            <a:ext cx="23143" cy="45916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53" name="Straight Connector 152">
            <a:extLst>
              <a:ext uri="{FF2B5EF4-FFF2-40B4-BE49-F238E27FC236}">
                <a16:creationId xmlns:a16="http://schemas.microsoft.com/office/drawing/2014/main" id="{D9F5D795-F207-4C54-A202-6B28FF58F1AA}"/>
              </a:ext>
            </a:extLst>
          </xdr:cNvPr>
          <xdr:cNvCxnSpPr/>
        </xdr:nvCxnSpPr>
        <xdr:spPr>
          <a:xfrm flipH="1">
            <a:off x="12460533" y="1402674"/>
            <a:ext cx="18381" cy="460676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6" name="TextBox 155">
            <a:extLst>
              <a:ext uri="{FF2B5EF4-FFF2-40B4-BE49-F238E27FC236}">
                <a16:creationId xmlns:a16="http://schemas.microsoft.com/office/drawing/2014/main" id="{7DABF0B5-A2F5-45A8-9772-FEDE4B2233C2}"/>
              </a:ext>
            </a:extLst>
          </xdr:cNvPr>
          <xdr:cNvSpPr txBox="1"/>
        </xdr:nvSpPr>
        <xdr:spPr>
          <a:xfrm>
            <a:off x="9943450" y="971955"/>
            <a:ext cx="382989" cy="275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157" name="TextBox 156">
            <a:extLst>
              <a:ext uri="{FF2B5EF4-FFF2-40B4-BE49-F238E27FC236}">
                <a16:creationId xmlns:a16="http://schemas.microsoft.com/office/drawing/2014/main" id="{63FCA858-E684-4D8A-8413-C1DA6F73EE57}"/>
              </a:ext>
            </a:extLst>
          </xdr:cNvPr>
          <xdr:cNvSpPr txBox="1"/>
        </xdr:nvSpPr>
        <xdr:spPr>
          <a:xfrm>
            <a:off x="10474143" y="959028"/>
            <a:ext cx="360764" cy="278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158" name="TextBox 157">
            <a:extLst>
              <a:ext uri="{FF2B5EF4-FFF2-40B4-BE49-F238E27FC236}">
                <a16:creationId xmlns:a16="http://schemas.microsoft.com/office/drawing/2014/main" id="{A44D749E-54BB-4AAC-BC46-E28AD63D0797}"/>
              </a:ext>
            </a:extLst>
          </xdr:cNvPr>
          <xdr:cNvSpPr txBox="1"/>
        </xdr:nvSpPr>
        <xdr:spPr>
          <a:xfrm>
            <a:off x="10980538" y="979356"/>
            <a:ext cx="368545" cy="262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159" name="TextBox 158">
            <a:extLst>
              <a:ext uri="{FF2B5EF4-FFF2-40B4-BE49-F238E27FC236}">
                <a16:creationId xmlns:a16="http://schemas.microsoft.com/office/drawing/2014/main" id="{F0019D5F-DEAB-4070-BA87-4D7661A9853C}"/>
              </a:ext>
            </a:extLst>
          </xdr:cNvPr>
          <xdr:cNvSpPr txBox="1"/>
        </xdr:nvSpPr>
        <xdr:spPr>
          <a:xfrm>
            <a:off x="11505250" y="991092"/>
            <a:ext cx="387596" cy="240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160" name="TextBox 159">
            <a:extLst>
              <a:ext uri="{FF2B5EF4-FFF2-40B4-BE49-F238E27FC236}">
                <a16:creationId xmlns:a16="http://schemas.microsoft.com/office/drawing/2014/main" id="{5C07B0A7-6344-4CEB-A47D-2A97BC7FC8C4}"/>
              </a:ext>
            </a:extLst>
          </xdr:cNvPr>
          <xdr:cNvSpPr txBox="1"/>
        </xdr:nvSpPr>
        <xdr:spPr>
          <a:xfrm>
            <a:off x="12057512" y="979273"/>
            <a:ext cx="360764" cy="262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61" name="TextBox 160">
            <a:extLst>
              <a:ext uri="{FF2B5EF4-FFF2-40B4-BE49-F238E27FC236}">
                <a16:creationId xmlns:a16="http://schemas.microsoft.com/office/drawing/2014/main" id="{7234DC0F-8500-495D-9834-1951C4B66BF4}"/>
              </a:ext>
            </a:extLst>
          </xdr:cNvPr>
          <xdr:cNvSpPr txBox="1"/>
        </xdr:nvSpPr>
        <xdr:spPr>
          <a:xfrm>
            <a:off x="12571394" y="971924"/>
            <a:ext cx="357589" cy="250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cxnSp macro="">
        <xdr:nvCxnSpPr>
          <xdr:cNvPr id="162" name="Straight Connector 161">
            <a:extLst>
              <a:ext uri="{FF2B5EF4-FFF2-40B4-BE49-F238E27FC236}">
                <a16:creationId xmlns:a16="http://schemas.microsoft.com/office/drawing/2014/main" id="{2B533281-79AD-49C8-912D-1EF7A4484FCD}"/>
              </a:ext>
            </a:extLst>
          </xdr:cNvPr>
          <xdr:cNvCxnSpPr/>
        </xdr:nvCxnSpPr>
        <xdr:spPr>
          <a:xfrm>
            <a:off x="15223097" y="1040189"/>
            <a:ext cx="8789" cy="507092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3" name="Straight Connector 162">
            <a:extLst>
              <a:ext uri="{FF2B5EF4-FFF2-40B4-BE49-F238E27FC236}">
                <a16:creationId xmlns:a16="http://schemas.microsoft.com/office/drawing/2014/main" id="{648D779B-5620-463C-99D1-7214D078BC18}"/>
              </a:ext>
            </a:extLst>
          </xdr:cNvPr>
          <xdr:cNvCxnSpPr/>
        </xdr:nvCxnSpPr>
        <xdr:spPr>
          <a:xfrm flipH="1">
            <a:off x="14697172" y="1356755"/>
            <a:ext cx="19814" cy="4610171"/>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a:extLst>
              <a:ext uri="{FF2B5EF4-FFF2-40B4-BE49-F238E27FC236}">
                <a16:creationId xmlns:a16="http://schemas.microsoft.com/office/drawing/2014/main" id="{F55B8221-B0C8-4251-897A-3311D2DBA0B4}"/>
              </a:ext>
            </a:extLst>
          </xdr:cNvPr>
          <xdr:cNvCxnSpPr/>
        </xdr:nvCxnSpPr>
        <xdr:spPr>
          <a:xfrm flipH="1">
            <a:off x="16235125" y="1344944"/>
            <a:ext cx="22992" cy="4585847"/>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5" name="Straight Connector 164">
            <a:extLst>
              <a:ext uri="{FF2B5EF4-FFF2-40B4-BE49-F238E27FC236}">
                <a16:creationId xmlns:a16="http://schemas.microsoft.com/office/drawing/2014/main" id="{CDC6BC70-3D0C-4D88-946F-C62FBD9CD966}"/>
              </a:ext>
            </a:extLst>
          </xdr:cNvPr>
          <xdr:cNvCxnSpPr/>
        </xdr:nvCxnSpPr>
        <xdr:spPr>
          <a:xfrm flipH="1">
            <a:off x="15718600" y="1383802"/>
            <a:ext cx="26318" cy="4597353"/>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6" name="Straight Connector 165">
            <a:extLst>
              <a:ext uri="{FF2B5EF4-FFF2-40B4-BE49-F238E27FC236}">
                <a16:creationId xmlns:a16="http://schemas.microsoft.com/office/drawing/2014/main" id="{561FDA7F-C833-4053-9F7D-91E55C069BAB}"/>
              </a:ext>
            </a:extLst>
          </xdr:cNvPr>
          <xdr:cNvCxnSpPr/>
        </xdr:nvCxnSpPr>
        <xdr:spPr>
          <a:xfrm flipH="1">
            <a:off x="16751762" y="1319985"/>
            <a:ext cx="5682" cy="462624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9" name="TextBox 168">
            <a:extLst>
              <a:ext uri="{FF2B5EF4-FFF2-40B4-BE49-F238E27FC236}">
                <a16:creationId xmlns:a16="http://schemas.microsoft.com/office/drawing/2014/main" id="{CD252C94-34A1-48FD-9E14-48FD0EEB5FF2}"/>
              </a:ext>
            </a:extLst>
          </xdr:cNvPr>
          <xdr:cNvSpPr txBox="1"/>
        </xdr:nvSpPr>
        <xdr:spPr>
          <a:xfrm>
            <a:off x="14254868" y="950895"/>
            <a:ext cx="381681" cy="275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170" name="TextBox 169">
            <a:extLst>
              <a:ext uri="{FF2B5EF4-FFF2-40B4-BE49-F238E27FC236}">
                <a16:creationId xmlns:a16="http://schemas.microsoft.com/office/drawing/2014/main" id="{8E8C188A-639B-4AFA-B32C-3535C4C76674}"/>
              </a:ext>
            </a:extLst>
          </xdr:cNvPr>
          <xdr:cNvSpPr txBox="1"/>
        </xdr:nvSpPr>
        <xdr:spPr>
          <a:xfrm>
            <a:off x="14720392" y="940179"/>
            <a:ext cx="384794" cy="288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171" name="TextBox 170">
            <a:extLst>
              <a:ext uri="{FF2B5EF4-FFF2-40B4-BE49-F238E27FC236}">
                <a16:creationId xmlns:a16="http://schemas.microsoft.com/office/drawing/2014/main" id="{A460C4D3-2E2B-4AF6-94A9-CA89CDA507D7}"/>
              </a:ext>
            </a:extLst>
          </xdr:cNvPr>
          <xdr:cNvSpPr txBox="1"/>
        </xdr:nvSpPr>
        <xdr:spPr>
          <a:xfrm>
            <a:off x="15300698" y="938089"/>
            <a:ext cx="379814" cy="256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172" name="TextBox 171">
            <a:extLst>
              <a:ext uri="{FF2B5EF4-FFF2-40B4-BE49-F238E27FC236}">
                <a16:creationId xmlns:a16="http://schemas.microsoft.com/office/drawing/2014/main" id="{135F589E-747C-44D2-837E-DA4A8CB150E2}"/>
              </a:ext>
            </a:extLst>
          </xdr:cNvPr>
          <xdr:cNvSpPr txBox="1"/>
        </xdr:nvSpPr>
        <xdr:spPr>
          <a:xfrm>
            <a:off x="15798330" y="936834"/>
            <a:ext cx="394319" cy="240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173" name="TextBox 172">
            <a:extLst>
              <a:ext uri="{FF2B5EF4-FFF2-40B4-BE49-F238E27FC236}">
                <a16:creationId xmlns:a16="http://schemas.microsoft.com/office/drawing/2014/main" id="{21B6ECD9-357C-4E1B-9474-49BB0254D6E2}"/>
              </a:ext>
            </a:extLst>
          </xdr:cNvPr>
          <xdr:cNvSpPr txBox="1"/>
        </xdr:nvSpPr>
        <xdr:spPr>
          <a:xfrm>
            <a:off x="16314103" y="938339"/>
            <a:ext cx="372095" cy="256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74" name="TextBox 173">
            <a:extLst>
              <a:ext uri="{FF2B5EF4-FFF2-40B4-BE49-F238E27FC236}">
                <a16:creationId xmlns:a16="http://schemas.microsoft.com/office/drawing/2014/main" id="{82DA1F03-B912-4FF8-8791-B9F85835ED33}"/>
              </a:ext>
            </a:extLst>
          </xdr:cNvPr>
          <xdr:cNvSpPr txBox="1"/>
        </xdr:nvSpPr>
        <xdr:spPr>
          <a:xfrm>
            <a:off x="16816670" y="940115"/>
            <a:ext cx="37346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175" name="TextBox 174">
            <a:extLst>
              <a:ext uri="{FF2B5EF4-FFF2-40B4-BE49-F238E27FC236}">
                <a16:creationId xmlns:a16="http://schemas.microsoft.com/office/drawing/2014/main" id="{B48F736B-ED0F-43E1-B1DB-A7D529087275}"/>
              </a:ext>
            </a:extLst>
          </xdr:cNvPr>
          <xdr:cNvSpPr txBox="1"/>
        </xdr:nvSpPr>
        <xdr:spPr>
          <a:xfrm>
            <a:off x="3039708" y="831588"/>
            <a:ext cx="1415472" cy="156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176" name="TextBox 175">
            <a:extLst>
              <a:ext uri="{FF2B5EF4-FFF2-40B4-BE49-F238E27FC236}">
                <a16:creationId xmlns:a16="http://schemas.microsoft.com/office/drawing/2014/main" id="{A0AB38AE-774F-428D-8AB3-CD12F607C28D}"/>
              </a:ext>
            </a:extLst>
          </xdr:cNvPr>
          <xdr:cNvSpPr txBox="1"/>
        </xdr:nvSpPr>
        <xdr:spPr>
          <a:xfrm>
            <a:off x="980587" y="821659"/>
            <a:ext cx="1431552" cy="199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183" name="TextBox 182">
            <a:extLst>
              <a:ext uri="{FF2B5EF4-FFF2-40B4-BE49-F238E27FC236}">
                <a16:creationId xmlns:a16="http://schemas.microsoft.com/office/drawing/2014/main" id="{9D10ED00-DB83-4D03-B6DE-BC0A3F30CA08}"/>
              </a:ext>
            </a:extLst>
          </xdr:cNvPr>
          <xdr:cNvSpPr txBox="1"/>
        </xdr:nvSpPr>
        <xdr:spPr>
          <a:xfrm>
            <a:off x="5559193" y="603385"/>
            <a:ext cx="742518" cy="21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184" name="TextBox 183">
            <a:extLst>
              <a:ext uri="{FF2B5EF4-FFF2-40B4-BE49-F238E27FC236}">
                <a16:creationId xmlns:a16="http://schemas.microsoft.com/office/drawing/2014/main" id="{C9985F43-09D8-45AF-A5A8-DB473887D612}"/>
              </a:ext>
            </a:extLst>
          </xdr:cNvPr>
          <xdr:cNvSpPr txBox="1"/>
        </xdr:nvSpPr>
        <xdr:spPr>
          <a:xfrm>
            <a:off x="7549392" y="594074"/>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187" name="TextBox 186">
            <a:extLst>
              <a:ext uri="{FF2B5EF4-FFF2-40B4-BE49-F238E27FC236}">
                <a16:creationId xmlns:a16="http://schemas.microsoft.com/office/drawing/2014/main" id="{E3E61767-B6BF-4E9D-8601-FB8B875B5CA0}"/>
              </a:ext>
            </a:extLst>
          </xdr:cNvPr>
          <xdr:cNvSpPr txBox="1"/>
        </xdr:nvSpPr>
        <xdr:spPr>
          <a:xfrm>
            <a:off x="10062152" y="584404"/>
            <a:ext cx="742518" cy="21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188" name="TextBox 187">
            <a:extLst>
              <a:ext uri="{FF2B5EF4-FFF2-40B4-BE49-F238E27FC236}">
                <a16:creationId xmlns:a16="http://schemas.microsoft.com/office/drawing/2014/main" id="{8FE48B81-BE5C-48C5-AA9F-639BB2AC2679}"/>
              </a:ext>
            </a:extLst>
          </xdr:cNvPr>
          <xdr:cNvSpPr txBox="1"/>
        </xdr:nvSpPr>
        <xdr:spPr>
          <a:xfrm>
            <a:off x="12015823" y="562278"/>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191" name="TextBox 190">
            <a:extLst>
              <a:ext uri="{FF2B5EF4-FFF2-40B4-BE49-F238E27FC236}">
                <a16:creationId xmlns:a16="http://schemas.microsoft.com/office/drawing/2014/main" id="{E189F5F7-F494-4D86-BA21-3028355D9E9C}"/>
              </a:ext>
            </a:extLst>
          </xdr:cNvPr>
          <xdr:cNvSpPr txBox="1"/>
        </xdr:nvSpPr>
        <xdr:spPr>
          <a:xfrm>
            <a:off x="14357673" y="578793"/>
            <a:ext cx="742518" cy="21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192" name="TextBox 191">
            <a:extLst>
              <a:ext uri="{FF2B5EF4-FFF2-40B4-BE49-F238E27FC236}">
                <a16:creationId xmlns:a16="http://schemas.microsoft.com/office/drawing/2014/main" id="{3EF50765-87D2-4297-8200-AB8EEFF47645}"/>
              </a:ext>
            </a:extLst>
          </xdr:cNvPr>
          <xdr:cNvSpPr txBox="1"/>
        </xdr:nvSpPr>
        <xdr:spPr>
          <a:xfrm>
            <a:off x="16226468" y="595252"/>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cxnSp macro="">
        <xdr:nvCxnSpPr>
          <xdr:cNvPr id="4" name="Straight Connector 3">
            <a:extLst>
              <a:ext uri="{FF2B5EF4-FFF2-40B4-BE49-F238E27FC236}">
                <a16:creationId xmlns:a16="http://schemas.microsoft.com/office/drawing/2014/main" id="{92A51801-0B77-32A5-C96D-8C6984D44E94}"/>
              </a:ext>
            </a:extLst>
          </xdr:cNvPr>
          <xdr:cNvCxnSpPr/>
        </xdr:nvCxnSpPr>
        <xdr:spPr>
          <a:xfrm flipH="1">
            <a:off x="4156934" y="1366669"/>
            <a:ext cx="8843" cy="46384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D9B67FC7-30E6-F591-8D66-5180D9D01D6D}"/>
              </a:ext>
            </a:extLst>
          </xdr:cNvPr>
          <xdr:cNvCxnSpPr/>
        </xdr:nvCxnSpPr>
        <xdr:spPr>
          <a:xfrm flipH="1">
            <a:off x="4641042" y="1393068"/>
            <a:ext cx="8843" cy="46384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7" name="TextBox 6">
            <a:extLst>
              <a:ext uri="{FF2B5EF4-FFF2-40B4-BE49-F238E27FC236}">
                <a16:creationId xmlns:a16="http://schemas.microsoft.com/office/drawing/2014/main" id="{03D14B6E-791C-43F8-D962-4F49EBC4397D}"/>
              </a:ext>
            </a:extLst>
          </xdr:cNvPr>
          <xdr:cNvSpPr txBox="1"/>
        </xdr:nvSpPr>
        <xdr:spPr>
          <a:xfrm>
            <a:off x="4237381" y="981207"/>
            <a:ext cx="379751"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8" name="TextBox 7">
            <a:extLst>
              <a:ext uri="{FF2B5EF4-FFF2-40B4-BE49-F238E27FC236}">
                <a16:creationId xmlns:a16="http://schemas.microsoft.com/office/drawing/2014/main" id="{909097E8-F32C-205B-2006-C2DFCCE4E582}"/>
              </a:ext>
            </a:extLst>
          </xdr:cNvPr>
          <xdr:cNvSpPr txBox="1"/>
        </xdr:nvSpPr>
        <xdr:spPr>
          <a:xfrm>
            <a:off x="4715400" y="967948"/>
            <a:ext cx="379751"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cxnSp macro="">
        <xdr:nvCxnSpPr>
          <xdr:cNvPr id="9" name="Straight Connector 8">
            <a:extLst>
              <a:ext uri="{FF2B5EF4-FFF2-40B4-BE49-F238E27FC236}">
                <a16:creationId xmlns:a16="http://schemas.microsoft.com/office/drawing/2014/main" id="{C89CF0EC-FE18-87D9-7CCE-6CA08F5919F7}"/>
              </a:ext>
            </a:extLst>
          </xdr:cNvPr>
          <xdr:cNvCxnSpPr/>
        </xdr:nvCxnSpPr>
        <xdr:spPr>
          <a:xfrm flipH="1">
            <a:off x="8550453" y="1359347"/>
            <a:ext cx="26165" cy="460648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0B6A31E8-0C4C-0086-4188-B553CCBE8646}"/>
              </a:ext>
            </a:extLst>
          </xdr:cNvPr>
          <xdr:cNvCxnSpPr/>
        </xdr:nvCxnSpPr>
        <xdr:spPr>
          <a:xfrm flipH="1">
            <a:off x="9089210" y="1371661"/>
            <a:ext cx="26165" cy="460648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0E3791A-9513-BEFD-6797-098379C29552}"/>
              </a:ext>
            </a:extLst>
          </xdr:cNvPr>
          <xdr:cNvSpPr txBox="1"/>
        </xdr:nvSpPr>
        <xdr:spPr>
          <a:xfrm>
            <a:off x="8682874" y="954453"/>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12" name="TextBox 11">
            <a:extLst>
              <a:ext uri="{FF2B5EF4-FFF2-40B4-BE49-F238E27FC236}">
                <a16:creationId xmlns:a16="http://schemas.microsoft.com/office/drawing/2014/main" id="{5220C73B-31CD-27AB-A6CB-7992AF7302C4}"/>
              </a:ext>
            </a:extLst>
          </xdr:cNvPr>
          <xdr:cNvSpPr txBox="1"/>
        </xdr:nvSpPr>
        <xdr:spPr>
          <a:xfrm>
            <a:off x="9154660" y="967718"/>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cxnSp macro="">
        <xdr:nvCxnSpPr>
          <xdr:cNvPr id="13" name="Straight Connector 12">
            <a:extLst>
              <a:ext uri="{FF2B5EF4-FFF2-40B4-BE49-F238E27FC236}">
                <a16:creationId xmlns:a16="http://schemas.microsoft.com/office/drawing/2014/main" id="{C1129D01-F476-1355-4302-85F588E66D4A}"/>
              </a:ext>
            </a:extLst>
          </xdr:cNvPr>
          <xdr:cNvCxnSpPr/>
        </xdr:nvCxnSpPr>
        <xdr:spPr>
          <a:xfrm flipH="1">
            <a:off x="12972030" y="1376703"/>
            <a:ext cx="18381" cy="460676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E2A31331-8F5F-FED0-CD69-F4D578165EF2}"/>
              </a:ext>
            </a:extLst>
          </xdr:cNvPr>
          <xdr:cNvCxnSpPr/>
        </xdr:nvCxnSpPr>
        <xdr:spPr>
          <a:xfrm flipH="1">
            <a:off x="13495814" y="1363020"/>
            <a:ext cx="18381" cy="460676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5346607-AE8F-E042-B5F7-CC83FFF622A7}"/>
              </a:ext>
            </a:extLst>
          </xdr:cNvPr>
          <xdr:cNvSpPr txBox="1"/>
        </xdr:nvSpPr>
        <xdr:spPr>
          <a:xfrm>
            <a:off x="13094967" y="971845"/>
            <a:ext cx="357589" cy="250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16" name="TextBox 15">
            <a:extLst>
              <a:ext uri="{FF2B5EF4-FFF2-40B4-BE49-F238E27FC236}">
                <a16:creationId xmlns:a16="http://schemas.microsoft.com/office/drawing/2014/main" id="{AD98F929-D674-21D0-81AB-CA8090EDFF30}"/>
              </a:ext>
            </a:extLst>
          </xdr:cNvPr>
          <xdr:cNvSpPr txBox="1"/>
        </xdr:nvSpPr>
        <xdr:spPr>
          <a:xfrm>
            <a:off x="13582558" y="984546"/>
            <a:ext cx="357589" cy="250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cxnSp macro="">
        <xdr:nvCxnSpPr>
          <xdr:cNvPr id="20" name="Straight Connector 19">
            <a:extLst>
              <a:ext uri="{FF2B5EF4-FFF2-40B4-BE49-F238E27FC236}">
                <a16:creationId xmlns:a16="http://schemas.microsoft.com/office/drawing/2014/main" id="{F635A0C0-6083-75BF-0F46-0FB2988EC3B6}"/>
              </a:ext>
            </a:extLst>
          </xdr:cNvPr>
          <xdr:cNvCxnSpPr/>
        </xdr:nvCxnSpPr>
        <xdr:spPr>
          <a:xfrm flipH="1">
            <a:off x="17263411" y="1332782"/>
            <a:ext cx="5682" cy="462624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 name="Straight Connector 20">
            <a:extLst>
              <a:ext uri="{FF2B5EF4-FFF2-40B4-BE49-F238E27FC236}">
                <a16:creationId xmlns:a16="http://schemas.microsoft.com/office/drawing/2014/main" id="{CB7DFC72-DF88-FB3C-2740-5F44A69AF068}"/>
              </a:ext>
            </a:extLst>
          </xdr:cNvPr>
          <xdr:cNvCxnSpPr/>
        </xdr:nvCxnSpPr>
        <xdr:spPr>
          <a:xfrm flipH="1">
            <a:off x="17775056" y="1319964"/>
            <a:ext cx="5682" cy="462624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2" name="TextBox 21">
            <a:extLst>
              <a:ext uri="{FF2B5EF4-FFF2-40B4-BE49-F238E27FC236}">
                <a16:creationId xmlns:a16="http://schemas.microsoft.com/office/drawing/2014/main" id="{F5582778-8DE3-AC5C-26BA-F56240ED2700}"/>
              </a:ext>
            </a:extLst>
          </xdr:cNvPr>
          <xdr:cNvSpPr txBox="1"/>
        </xdr:nvSpPr>
        <xdr:spPr>
          <a:xfrm>
            <a:off x="17316133" y="940110"/>
            <a:ext cx="37346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23" name="TextBox 22">
            <a:extLst>
              <a:ext uri="{FF2B5EF4-FFF2-40B4-BE49-F238E27FC236}">
                <a16:creationId xmlns:a16="http://schemas.microsoft.com/office/drawing/2014/main" id="{D85BF577-C5CB-A8F8-696B-5A28AFEAA7C8}"/>
              </a:ext>
            </a:extLst>
          </xdr:cNvPr>
          <xdr:cNvSpPr txBox="1"/>
        </xdr:nvSpPr>
        <xdr:spPr>
          <a:xfrm>
            <a:off x="17827775" y="926843"/>
            <a:ext cx="37346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24" name="TextBox 23">
            <a:extLst>
              <a:ext uri="{FF2B5EF4-FFF2-40B4-BE49-F238E27FC236}">
                <a16:creationId xmlns:a16="http://schemas.microsoft.com/office/drawing/2014/main" id="{0053DB3E-283C-960D-64FA-8A3E651FC226}"/>
              </a:ext>
            </a:extLst>
          </xdr:cNvPr>
          <xdr:cNvSpPr txBox="1"/>
        </xdr:nvSpPr>
        <xdr:spPr>
          <a:xfrm>
            <a:off x="7377263" y="793106"/>
            <a:ext cx="1415472" cy="156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5" name="TextBox 24">
            <a:extLst>
              <a:ext uri="{FF2B5EF4-FFF2-40B4-BE49-F238E27FC236}">
                <a16:creationId xmlns:a16="http://schemas.microsoft.com/office/drawing/2014/main" id="{998C9CFA-1528-793F-82D7-AC14C4FB4C81}"/>
              </a:ext>
            </a:extLst>
          </xdr:cNvPr>
          <xdr:cNvSpPr txBox="1"/>
        </xdr:nvSpPr>
        <xdr:spPr>
          <a:xfrm>
            <a:off x="5245038" y="783171"/>
            <a:ext cx="1431552" cy="199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6" name="TextBox 25">
            <a:extLst>
              <a:ext uri="{FF2B5EF4-FFF2-40B4-BE49-F238E27FC236}">
                <a16:creationId xmlns:a16="http://schemas.microsoft.com/office/drawing/2014/main" id="{BDA5D86F-3EA2-DAE5-1788-0F16F93485AE}"/>
              </a:ext>
            </a:extLst>
          </xdr:cNvPr>
          <xdr:cNvSpPr txBox="1"/>
        </xdr:nvSpPr>
        <xdr:spPr>
          <a:xfrm>
            <a:off x="16052375" y="755142"/>
            <a:ext cx="1415472" cy="156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7" name="TextBox 26">
            <a:extLst>
              <a:ext uri="{FF2B5EF4-FFF2-40B4-BE49-F238E27FC236}">
                <a16:creationId xmlns:a16="http://schemas.microsoft.com/office/drawing/2014/main" id="{F6D5CFDC-CDB7-9F58-1536-AE39C9F43E2C}"/>
              </a:ext>
            </a:extLst>
          </xdr:cNvPr>
          <xdr:cNvSpPr txBox="1"/>
        </xdr:nvSpPr>
        <xdr:spPr>
          <a:xfrm>
            <a:off x="14029807" y="745206"/>
            <a:ext cx="1431552" cy="199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8" name="TextBox 27">
            <a:extLst>
              <a:ext uri="{FF2B5EF4-FFF2-40B4-BE49-F238E27FC236}">
                <a16:creationId xmlns:a16="http://schemas.microsoft.com/office/drawing/2014/main" id="{AFCF289C-5AE8-E9EA-BFA5-7987B23AC9E3}"/>
              </a:ext>
            </a:extLst>
          </xdr:cNvPr>
          <xdr:cNvSpPr txBox="1"/>
        </xdr:nvSpPr>
        <xdr:spPr>
          <a:xfrm>
            <a:off x="11861029" y="754679"/>
            <a:ext cx="1415472" cy="156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9" name="TextBox 28">
            <a:extLst>
              <a:ext uri="{FF2B5EF4-FFF2-40B4-BE49-F238E27FC236}">
                <a16:creationId xmlns:a16="http://schemas.microsoft.com/office/drawing/2014/main" id="{9D87A55A-0A61-B05A-4565-83D9FF6FB7AB}"/>
              </a:ext>
            </a:extLst>
          </xdr:cNvPr>
          <xdr:cNvSpPr txBox="1"/>
        </xdr:nvSpPr>
        <xdr:spPr>
          <a:xfrm>
            <a:off x="9765356" y="744749"/>
            <a:ext cx="1431552" cy="199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36" name="TextBox 35">
            <a:extLst>
              <a:ext uri="{FF2B5EF4-FFF2-40B4-BE49-F238E27FC236}">
                <a16:creationId xmlns:a16="http://schemas.microsoft.com/office/drawing/2014/main" id="{43CF678C-81B3-FF6C-7BEB-2E83ED7204C8}"/>
              </a:ext>
            </a:extLst>
          </xdr:cNvPr>
          <xdr:cNvSpPr txBox="1"/>
        </xdr:nvSpPr>
        <xdr:spPr>
          <a:xfrm>
            <a:off x="1488160" y="6839613"/>
            <a:ext cx="742518" cy="21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37" name="TextBox 36">
            <a:extLst>
              <a:ext uri="{FF2B5EF4-FFF2-40B4-BE49-F238E27FC236}">
                <a16:creationId xmlns:a16="http://schemas.microsoft.com/office/drawing/2014/main" id="{B81263E3-EA7F-4BA7-C347-142F95617171}"/>
              </a:ext>
            </a:extLst>
          </xdr:cNvPr>
          <xdr:cNvSpPr txBox="1"/>
        </xdr:nvSpPr>
        <xdr:spPr>
          <a:xfrm>
            <a:off x="3381231" y="6843466"/>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38" name="TextBox 37">
            <a:extLst>
              <a:ext uri="{FF2B5EF4-FFF2-40B4-BE49-F238E27FC236}">
                <a16:creationId xmlns:a16="http://schemas.microsoft.com/office/drawing/2014/main" id="{70EACFD0-6D92-21D0-6D9B-87CFBE7D3105}"/>
              </a:ext>
            </a:extLst>
          </xdr:cNvPr>
          <xdr:cNvSpPr txBox="1"/>
        </xdr:nvSpPr>
        <xdr:spPr>
          <a:xfrm>
            <a:off x="1404721" y="7278733"/>
            <a:ext cx="368483" cy="282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39" name="TextBox 38">
            <a:extLst>
              <a:ext uri="{FF2B5EF4-FFF2-40B4-BE49-F238E27FC236}">
                <a16:creationId xmlns:a16="http://schemas.microsoft.com/office/drawing/2014/main" id="{CE04AB7E-548D-9C93-C68A-31D60558DB3C}"/>
              </a:ext>
            </a:extLst>
          </xdr:cNvPr>
          <xdr:cNvSpPr txBox="1"/>
        </xdr:nvSpPr>
        <xdr:spPr>
          <a:xfrm>
            <a:off x="1882429" y="7284365"/>
            <a:ext cx="376079" cy="282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40" name="TextBox 39">
            <a:extLst>
              <a:ext uri="{FF2B5EF4-FFF2-40B4-BE49-F238E27FC236}">
                <a16:creationId xmlns:a16="http://schemas.microsoft.com/office/drawing/2014/main" id="{F46DBB05-9EED-FE38-052F-7DDDCDB73697}"/>
              </a:ext>
            </a:extLst>
          </xdr:cNvPr>
          <xdr:cNvSpPr txBox="1"/>
        </xdr:nvSpPr>
        <xdr:spPr>
          <a:xfrm>
            <a:off x="2397949" y="7278733"/>
            <a:ext cx="395689" cy="262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41" name="TextBox 40">
            <a:extLst>
              <a:ext uri="{FF2B5EF4-FFF2-40B4-BE49-F238E27FC236}">
                <a16:creationId xmlns:a16="http://schemas.microsoft.com/office/drawing/2014/main" id="{7347402D-8ABC-19C5-484C-1FF56C5F87B3}"/>
              </a:ext>
            </a:extLst>
          </xdr:cNvPr>
          <xdr:cNvSpPr txBox="1"/>
        </xdr:nvSpPr>
        <xdr:spPr>
          <a:xfrm>
            <a:off x="2894904" y="7267955"/>
            <a:ext cx="38367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42" name="TextBox 41">
            <a:extLst>
              <a:ext uri="{FF2B5EF4-FFF2-40B4-BE49-F238E27FC236}">
                <a16:creationId xmlns:a16="http://schemas.microsoft.com/office/drawing/2014/main" id="{FA82517E-7C0C-F37C-6148-8FC94F0443F1}"/>
              </a:ext>
            </a:extLst>
          </xdr:cNvPr>
          <xdr:cNvSpPr txBox="1"/>
        </xdr:nvSpPr>
        <xdr:spPr>
          <a:xfrm>
            <a:off x="3396859" y="7278709"/>
            <a:ext cx="37981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43" name="TextBox 42">
            <a:extLst>
              <a:ext uri="{FF2B5EF4-FFF2-40B4-BE49-F238E27FC236}">
                <a16:creationId xmlns:a16="http://schemas.microsoft.com/office/drawing/2014/main" id="{DCC34F66-DB31-9F39-FB98-F9E3F11D7718}"/>
              </a:ext>
            </a:extLst>
          </xdr:cNvPr>
          <xdr:cNvSpPr txBox="1"/>
        </xdr:nvSpPr>
        <xdr:spPr>
          <a:xfrm>
            <a:off x="3884302" y="7271129"/>
            <a:ext cx="379751"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44" name="TextBox 43">
            <a:extLst>
              <a:ext uri="{FF2B5EF4-FFF2-40B4-BE49-F238E27FC236}">
                <a16:creationId xmlns:a16="http://schemas.microsoft.com/office/drawing/2014/main" id="{BAA15534-1B8E-3E0C-8727-302C3CC1BD97}"/>
              </a:ext>
            </a:extLst>
          </xdr:cNvPr>
          <xdr:cNvSpPr txBox="1"/>
        </xdr:nvSpPr>
        <xdr:spPr>
          <a:xfrm>
            <a:off x="3173775" y="7031957"/>
            <a:ext cx="1415472" cy="156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46" name="TextBox 45">
            <a:extLst>
              <a:ext uri="{FF2B5EF4-FFF2-40B4-BE49-F238E27FC236}">
                <a16:creationId xmlns:a16="http://schemas.microsoft.com/office/drawing/2014/main" id="{2740E2D9-86A0-8248-65D4-5FF31AC60DCE}"/>
              </a:ext>
            </a:extLst>
          </xdr:cNvPr>
          <xdr:cNvSpPr txBox="1"/>
        </xdr:nvSpPr>
        <xdr:spPr>
          <a:xfrm>
            <a:off x="4395820" y="7271217"/>
            <a:ext cx="379751"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47" name="TextBox 46">
            <a:extLst>
              <a:ext uri="{FF2B5EF4-FFF2-40B4-BE49-F238E27FC236}">
                <a16:creationId xmlns:a16="http://schemas.microsoft.com/office/drawing/2014/main" id="{82F70039-796C-2F65-67F0-4B8AB860A730}"/>
              </a:ext>
            </a:extLst>
          </xdr:cNvPr>
          <xdr:cNvSpPr txBox="1"/>
        </xdr:nvSpPr>
        <xdr:spPr>
          <a:xfrm>
            <a:off x="4873839" y="7257959"/>
            <a:ext cx="379751"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61" name="TextBox 60">
            <a:extLst>
              <a:ext uri="{FF2B5EF4-FFF2-40B4-BE49-F238E27FC236}">
                <a16:creationId xmlns:a16="http://schemas.microsoft.com/office/drawing/2014/main" id="{D8150FD2-23DC-5644-BA8E-61E59AECEC7F}"/>
              </a:ext>
            </a:extLst>
          </xdr:cNvPr>
          <xdr:cNvSpPr txBox="1"/>
        </xdr:nvSpPr>
        <xdr:spPr>
          <a:xfrm>
            <a:off x="5607131" y="6840371"/>
            <a:ext cx="742518" cy="21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62" name="TextBox 61">
            <a:extLst>
              <a:ext uri="{FF2B5EF4-FFF2-40B4-BE49-F238E27FC236}">
                <a16:creationId xmlns:a16="http://schemas.microsoft.com/office/drawing/2014/main" id="{38218031-56AA-270D-7E3A-A55F80723245}"/>
              </a:ext>
            </a:extLst>
          </xdr:cNvPr>
          <xdr:cNvSpPr txBox="1"/>
        </xdr:nvSpPr>
        <xdr:spPr>
          <a:xfrm>
            <a:off x="7561133" y="6857037"/>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67" name="TextBox 66">
            <a:extLst>
              <a:ext uri="{FF2B5EF4-FFF2-40B4-BE49-F238E27FC236}">
                <a16:creationId xmlns:a16="http://schemas.microsoft.com/office/drawing/2014/main" id="{999B5F1D-AADA-25D3-7730-134E69537C05}"/>
              </a:ext>
            </a:extLst>
          </xdr:cNvPr>
          <xdr:cNvSpPr txBox="1"/>
        </xdr:nvSpPr>
        <xdr:spPr>
          <a:xfrm>
            <a:off x="5785386" y="7228209"/>
            <a:ext cx="37981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68" name="TextBox 67">
            <a:extLst>
              <a:ext uri="{FF2B5EF4-FFF2-40B4-BE49-F238E27FC236}">
                <a16:creationId xmlns:a16="http://schemas.microsoft.com/office/drawing/2014/main" id="{2DE22112-FF7F-2AC7-6330-80AAB297519C}"/>
              </a:ext>
            </a:extLst>
          </xdr:cNvPr>
          <xdr:cNvSpPr txBox="1"/>
        </xdr:nvSpPr>
        <xdr:spPr>
          <a:xfrm>
            <a:off x="6821209" y="7233448"/>
            <a:ext cx="379751" cy="259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69" name="TextBox 68">
            <a:extLst>
              <a:ext uri="{FF2B5EF4-FFF2-40B4-BE49-F238E27FC236}">
                <a16:creationId xmlns:a16="http://schemas.microsoft.com/office/drawing/2014/main" id="{0D516E29-B921-4861-2B64-C18F4AB76545}"/>
              </a:ext>
            </a:extLst>
          </xdr:cNvPr>
          <xdr:cNvSpPr txBox="1"/>
        </xdr:nvSpPr>
        <xdr:spPr>
          <a:xfrm>
            <a:off x="7390235" y="7058290"/>
            <a:ext cx="1415472" cy="156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70" name="TextBox 69">
            <a:extLst>
              <a:ext uri="{FF2B5EF4-FFF2-40B4-BE49-F238E27FC236}">
                <a16:creationId xmlns:a16="http://schemas.microsoft.com/office/drawing/2014/main" id="{E6C119E3-FE4B-2EBC-71F6-F1C046BED9AA}"/>
              </a:ext>
            </a:extLst>
          </xdr:cNvPr>
          <xdr:cNvSpPr txBox="1"/>
        </xdr:nvSpPr>
        <xdr:spPr>
          <a:xfrm>
            <a:off x="5270182" y="7035548"/>
            <a:ext cx="1431552" cy="199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71" name="TextBox 70">
            <a:extLst>
              <a:ext uri="{FF2B5EF4-FFF2-40B4-BE49-F238E27FC236}">
                <a16:creationId xmlns:a16="http://schemas.microsoft.com/office/drawing/2014/main" id="{054ACD5A-889E-51BD-6587-AF7EFBF0AA37}"/>
              </a:ext>
            </a:extLst>
          </xdr:cNvPr>
          <xdr:cNvSpPr txBox="1"/>
        </xdr:nvSpPr>
        <xdr:spPr>
          <a:xfrm>
            <a:off x="7893293" y="7220721"/>
            <a:ext cx="379751" cy="259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72" name="TextBox 71">
            <a:extLst>
              <a:ext uri="{FF2B5EF4-FFF2-40B4-BE49-F238E27FC236}">
                <a16:creationId xmlns:a16="http://schemas.microsoft.com/office/drawing/2014/main" id="{91B39ADB-48EB-F6C6-F7F7-CDB12786D5FC}"/>
              </a:ext>
            </a:extLst>
          </xdr:cNvPr>
          <xdr:cNvSpPr txBox="1"/>
        </xdr:nvSpPr>
        <xdr:spPr>
          <a:xfrm>
            <a:off x="8895320" y="7233091"/>
            <a:ext cx="379751" cy="259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cxnSp macro="">
        <xdr:nvCxnSpPr>
          <xdr:cNvPr id="97" name="Straight Connector 96">
            <a:extLst>
              <a:ext uri="{FF2B5EF4-FFF2-40B4-BE49-F238E27FC236}">
                <a16:creationId xmlns:a16="http://schemas.microsoft.com/office/drawing/2014/main" id="{2645B311-E8D1-5976-BCC8-8791E5A4C9EF}"/>
              </a:ext>
            </a:extLst>
          </xdr:cNvPr>
          <xdr:cNvCxnSpPr/>
        </xdr:nvCxnSpPr>
        <xdr:spPr>
          <a:xfrm>
            <a:off x="2340684" y="7144054"/>
            <a:ext cx="1058" cy="51341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8" name="Straight Connector 97">
            <a:extLst>
              <a:ext uri="{FF2B5EF4-FFF2-40B4-BE49-F238E27FC236}">
                <a16:creationId xmlns:a16="http://schemas.microsoft.com/office/drawing/2014/main" id="{D6874009-0BC8-6F09-8696-581E233DE352}"/>
              </a:ext>
            </a:extLst>
          </xdr:cNvPr>
          <xdr:cNvCxnSpPr/>
        </xdr:nvCxnSpPr>
        <xdr:spPr>
          <a:xfrm flipH="1">
            <a:off x="1833253" y="7590740"/>
            <a:ext cx="0" cy="4630409"/>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9" name="Straight Connector 98">
            <a:extLst>
              <a:ext uri="{FF2B5EF4-FFF2-40B4-BE49-F238E27FC236}">
                <a16:creationId xmlns:a16="http://schemas.microsoft.com/office/drawing/2014/main" id="{0998464D-C4D8-A429-5796-EB8873F28CA5}"/>
              </a:ext>
            </a:extLst>
          </xdr:cNvPr>
          <xdr:cNvCxnSpPr/>
        </xdr:nvCxnSpPr>
        <xdr:spPr>
          <a:xfrm flipH="1">
            <a:off x="3317446" y="7616698"/>
            <a:ext cx="14261" cy="459976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0" name="Straight Connector 99">
            <a:extLst>
              <a:ext uri="{FF2B5EF4-FFF2-40B4-BE49-F238E27FC236}">
                <a16:creationId xmlns:a16="http://schemas.microsoft.com/office/drawing/2014/main" id="{B0E2D39F-1624-5F2B-6C0E-723CD8D6D201}"/>
              </a:ext>
            </a:extLst>
          </xdr:cNvPr>
          <xdr:cNvCxnSpPr/>
        </xdr:nvCxnSpPr>
        <xdr:spPr>
          <a:xfrm flipH="1">
            <a:off x="2819651" y="7594643"/>
            <a:ext cx="0" cy="461352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1" name="Straight Connector 100">
            <a:extLst>
              <a:ext uri="{FF2B5EF4-FFF2-40B4-BE49-F238E27FC236}">
                <a16:creationId xmlns:a16="http://schemas.microsoft.com/office/drawing/2014/main" id="{1263D0DB-73AF-4256-B442-A331F0D2BD2F}"/>
              </a:ext>
            </a:extLst>
          </xdr:cNvPr>
          <xdr:cNvCxnSpPr/>
        </xdr:nvCxnSpPr>
        <xdr:spPr>
          <a:xfrm flipH="1">
            <a:off x="3803836" y="7567788"/>
            <a:ext cx="8843" cy="46384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a:extLst>
              <a:ext uri="{FF2B5EF4-FFF2-40B4-BE49-F238E27FC236}">
                <a16:creationId xmlns:a16="http://schemas.microsoft.com/office/drawing/2014/main" id="{E5C4CF53-FECE-65D1-658B-141A23B9B90B}"/>
              </a:ext>
            </a:extLst>
          </xdr:cNvPr>
          <xdr:cNvCxnSpPr/>
        </xdr:nvCxnSpPr>
        <xdr:spPr>
          <a:xfrm flipH="1">
            <a:off x="4303168" y="7567866"/>
            <a:ext cx="8843" cy="46384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3" name="Straight Connector 102">
            <a:extLst>
              <a:ext uri="{FF2B5EF4-FFF2-40B4-BE49-F238E27FC236}">
                <a16:creationId xmlns:a16="http://schemas.microsoft.com/office/drawing/2014/main" id="{D59AC7A4-81FD-ED1B-84D4-729594C9D95A}"/>
              </a:ext>
            </a:extLst>
          </xdr:cNvPr>
          <xdr:cNvCxnSpPr/>
        </xdr:nvCxnSpPr>
        <xdr:spPr>
          <a:xfrm flipH="1">
            <a:off x="4787277" y="7594265"/>
            <a:ext cx="8843" cy="46384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1" name="Straight Connector 110">
            <a:extLst>
              <a:ext uri="{FF2B5EF4-FFF2-40B4-BE49-F238E27FC236}">
                <a16:creationId xmlns:a16="http://schemas.microsoft.com/office/drawing/2014/main" id="{18EBA70D-D254-04AB-211E-116995FB38C8}"/>
              </a:ext>
            </a:extLst>
          </xdr:cNvPr>
          <xdr:cNvCxnSpPr/>
        </xdr:nvCxnSpPr>
        <xdr:spPr>
          <a:xfrm>
            <a:off x="6518204" y="7252108"/>
            <a:ext cx="4233" cy="514110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4" name="Straight Connector 113">
            <a:extLst>
              <a:ext uri="{FF2B5EF4-FFF2-40B4-BE49-F238E27FC236}">
                <a16:creationId xmlns:a16="http://schemas.microsoft.com/office/drawing/2014/main" id="{0CDCF61F-EC84-88E5-13A9-CE9900BF93C2}"/>
              </a:ext>
            </a:extLst>
          </xdr:cNvPr>
          <xdr:cNvCxnSpPr/>
        </xdr:nvCxnSpPr>
        <xdr:spPr>
          <a:xfrm flipH="1">
            <a:off x="7560028" y="7613272"/>
            <a:ext cx="7268" cy="4600528"/>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5" name="Straight Connector 114">
            <a:extLst>
              <a:ext uri="{FF2B5EF4-FFF2-40B4-BE49-F238E27FC236}">
                <a16:creationId xmlns:a16="http://schemas.microsoft.com/office/drawing/2014/main" id="{B9E4499C-9A79-8F95-CF2F-7635237BF0FC}"/>
              </a:ext>
            </a:extLst>
          </xdr:cNvPr>
          <xdr:cNvCxnSpPr/>
        </xdr:nvCxnSpPr>
        <xdr:spPr>
          <a:xfrm flipH="1">
            <a:off x="8587492" y="7638892"/>
            <a:ext cx="26165" cy="460648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45" name="TextBox 44">
            <a:extLst>
              <a:ext uri="{FF2B5EF4-FFF2-40B4-BE49-F238E27FC236}">
                <a16:creationId xmlns:a16="http://schemas.microsoft.com/office/drawing/2014/main" id="{477F069E-9D25-342F-2F5C-9616BF0E9440}"/>
              </a:ext>
            </a:extLst>
          </xdr:cNvPr>
          <xdr:cNvSpPr txBox="1"/>
        </xdr:nvSpPr>
        <xdr:spPr>
          <a:xfrm>
            <a:off x="1151213" y="7034790"/>
            <a:ext cx="1431552" cy="19945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00" name="TextBox 199">
            <a:extLst>
              <a:ext uri="{FF2B5EF4-FFF2-40B4-BE49-F238E27FC236}">
                <a16:creationId xmlns:a16="http://schemas.microsoft.com/office/drawing/2014/main" id="{AC806038-C2DA-2E2D-5193-BEBB8DE11EF6}"/>
              </a:ext>
            </a:extLst>
          </xdr:cNvPr>
          <xdr:cNvSpPr txBox="1"/>
        </xdr:nvSpPr>
        <xdr:spPr>
          <a:xfrm>
            <a:off x="9981980" y="6840333"/>
            <a:ext cx="742518" cy="21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201" name="TextBox 200">
            <a:extLst>
              <a:ext uri="{FF2B5EF4-FFF2-40B4-BE49-F238E27FC236}">
                <a16:creationId xmlns:a16="http://schemas.microsoft.com/office/drawing/2014/main" id="{BEB3FBF0-75D1-CBA8-1361-3935C0F5C7D4}"/>
              </a:ext>
            </a:extLst>
          </xdr:cNvPr>
          <xdr:cNvSpPr txBox="1"/>
        </xdr:nvSpPr>
        <xdr:spPr>
          <a:xfrm>
            <a:off x="11935982" y="6856999"/>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202" name="TextBox 201">
            <a:extLst>
              <a:ext uri="{FF2B5EF4-FFF2-40B4-BE49-F238E27FC236}">
                <a16:creationId xmlns:a16="http://schemas.microsoft.com/office/drawing/2014/main" id="{E87BF96A-70A8-5A07-E33A-EBBDEDEA88BB}"/>
              </a:ext>
            </a:extLst>
          </xdr:cNvPr>
          <xdr:cNvSpPr txBox="1"/>
        </xdr:nvSpPr>
        <xdr:spPr>
          <a:xfrm>
            <a:off x="10160235" y="7228171"/>
            <a:ext cx="37981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203" name="TextBox 202">
            <a:extLst>
              <a:ext uri="{FF2B5EF4-FFF2-40B4-BE49-F238E27FC236}">
                <a16:creationId xmlns:a16="http://schemas.microsoft.com/office/drawing/2014/main" id="{E4D65F8E-823B-0758-EEE4-CD25EDE273F3}"/>
              </a:ext>
            </a:extLst>
          </xdr:cNvPr>
          <xdr:cNvSpPr txBox="1"/>
        </xdr:nvSpPr>
        <xdr:spPr>
          <a:xfrm>
            <a:off x="11196058" y="7233410"/>
            <a:ext cx="379751" cy="259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204" name="TextBox 203">
            <a:extLst>
              <a:ext uri="{FF2B5EF4-FFF2-40B4-BE49-F238E27FC236}">
                <a16:creationId xmlns:a16="http://schemas.microsoft.com/office/drawing/2014/main" id="{9DAD469C-47A5-5AE4-C798-DA1DF8F80251}"/>
              </a:ext>
            </a:extLst>
          </xdr:cNvPr>
          <xdr:cNvSpPr txBox="1"/>
        </xdr:nvSpPr>
        <xdr:spPr>
          <a:xfrm>
            <a:off x="11765084" y="7058251"/>
            <a:ext cx="1415472" cy="156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05" name="TextBox 204">
            <a:extLst>
              <a:ext uri="{FF2B5EF4-FFF2-40B4-BE49-F238E27FC236}">
                <a16:creationId xmlns:a16="http://schemas.microsoft.com/office/drawing/2014/main" id="{C8394DC4-AC3B-CB4E-846C-E73217550776}"/>
              </a:ext>
            </a:extLst>
          </xdr:cNvPr>
          <xdr:cNvSpPr txBox="1"/>
        </xdr:nvSpPr>
        <xdr:spPr>
          <a:xfrm>
            <a:off x="9645031" y="7035510"/>
            <a:ext cx="1431552" cy="199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06" name="TextBox 205">
            <a:extLst>
              <a:ext uri="{FF2B5EF4-FFF2-40B4-BE49-F238E27FC236}">
                <a16:creationId xmlns:a16="http://schemas.microsoft.com/office/drawing/2014/main" id="{DAF0DBC3-C80A-C0AB-0788-6AF9CD3447D1}"/>
              </a:ext>
            </a:extLst>
          </xdr:cNvPr>
          <xdr:cNvSpPr txBox="1"/>
        </xdr:nvSpPr>
        <xdr:spPr>
          <a:xfrm>
            <a:off x="12268142" y="7220683"/>
            <a:ext cx="379751" cy="259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207" name="TextBox 206">
            <a:extLst>
              <a:ext uri="{FF2B5EF4-FFF2-40B4-BE49-F238E27FC236}">
                <a16:creationId xmlns:a16="http://schemas.microsoft.com/office/drawing/2014/main" id="{840EE275-52E5-ED70-9424-98DA58EC8211}"/>
              </a:ext>
            </a:extLst>
          </xdr:cNvPr>
          <xdr:cNvSpPr txBox="1"/>
        </xdr:nvSpPr>
        <xdr:spPr>
          <a:xfrm>
            <a:off x="13270169" y="7233054"/>
            <a:ext cx="379751" cy="259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cxnSp macro="">
        <xdr:nvCxnSpPr>
          <xdr:cNvPr id="208" name="Straight Connector 207">
            <a:extLst>
              <a:ext uri="{FF2B5EF4-FFF2-40B4-BE49-F238E27FC236}">
                <a16:creationId xmlns:a16="http://schemas.microsoft.com/office/drawing/2014/main" id="{5DDEFB4A-70EE-234C-409F-F7B42ECEF391}"/>
              </a:ext>
            </a:extLst>
          </xdr:cNvPr>
          <xdr:cNvCxnSpPr/>
        </xdr:nvCxnSpPr>
        <xdr:spPr>
          <a:xfrm>
            <a:off x="10893053" y="7252069"/>
            <a:ext cx="4233" cy="514110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9" name="Straight Connector 208">
            <a:extLst>
              <a:ext uri="{FF2B5EF4-FFF2-40B4-BE49-F238E27FC236}">
                <a16:creationId xmlns:a16="http://schemas.microsoft.com/office/drawing/2014/main" id="{9BF3EFE6-F994-8848-1648-9CC884D68F00}"/>
              </a:ext>
            </a:extLst>
          </xdr:cNvPr>
          <xdr:cNvCxnSpPr/>
        </xdr:nvCxnSpPr>
        <xdr:spPr>
          <a:xfrm flipH="1">
            <a:off x="11934877" y="7613234"/>
            <a:ext cx="7268" cy="4600528"/>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0" name="Straight Connector 209">
            <a:extLst>
              <a:ext uri="{FF2B5EF4-FFF2-40B4-BE49-F238E27FC236}">
                <a16:creationId xmlns:a16="http://schemas.microsoft.com/office/drawing/2014/main" id="{D5ABA7C2-6C44-E0A8-7709-075FEF8BC404}"/>
              </a:ext>
            </a:extLst>
          </xdr:cNvPr>
          <xdr:cNvCxnSpPr/>
        </xdr:nvCxnSpPr>
        <xdr:spPr>
          <a:xfrm flipH="1">
            <a:off x="12962341" y="7638855"/>
            <a:ext cx="26165" cy="460648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2" name="TextBox 211">
            <a:extLst>
              <a:ext uri="{FF2B5EF4-FFF2-40B4-BE49-F238E27FC236}">
                <a16:creationId xmlns:a16="http://schemas.microsoft.com/office/drawing/2014/main" id="{7983AB26-73AF-5F8A-B1C4-C91BAD4C91D6}"/>
              </a:ext>
            </a:extLst>
          </xdr:cNvPr>
          <xdr:cNvSpPr txBox="1"/>
        </xdr:nvSpPr>
        <xdr:spPr>
          <a:xfrm>
            <a:off x="14356830" y="6836840"/>
            <a:ext cx="742518" cy="218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213" name="TextBox 212">
            <a:extLst>
              <a:ext uri="{FF2B5EF4-FFF2-40B4-BE49-F238E27FC236}">
                <a16:creationId xmlns:a16="http://schemas.microsoft.com/office/drawing/2014/main" id="{156F31F6-4AAA-0EE3-8E0A-969A5F0AFDB3}"/>
              </a:ext>
            </a:extLst>
          </xdr:cNvPr>
          <xdr:cNvSpPr txBox="1"/>
        </xdr:nvSpPr>
        <xdr:spPr>
          <a:xfrm>
            <a:off x="16310832" y="6853506"/>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214" name="TextBox 213">
            <a:extLst>
              <a:ext uri="{FF2B5EF4-FFF2-40B4-BE49-F238E27FC236}">
                <a16:creationId xmlns:a16="http://schemas.microsoft.com/office/drawing/2014/main" id="{223907BF-838F-CAC6-C0BB-4EB06C19FBCB}"/>
              </a:ext>
            </a:extLst>
          </xdr:cNvPr>
          <xdr:cNvSpPr txBox="1"/>
        </xdr:nvSpPr>
        <xdr:spPr>
          <a:xfrm>
            <a:off x="14535085" y="7224678"/>
            <a:ext cx="379814" cy="253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215" name="TextBox 214">
            <a:extLst>
              <a:ext uri="{FF2B5EF4-FFF2-40B4-BE49-F238E27FC236}">
                <a16:creationId xmlns:a16="http://schemas.microsoft.com/office/drawing/2014/main" id="{16681E1E-8D47-4EF1-BB8B-33D6A425A1D4}"/>
              </a:ext>
            </a:extLst>
          </xdr:cNvPr>
          <xdr:cNvSpPr txBox="1"/>
        </xdr:nvSpPr>
        <xdr:spPr>
          <a:xfrm>
            <a:off x="15570908" y="7229917"/>
            <a:ext cx="379751" cy="259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216" name="TextBox 215">
            <a:extLst>
              <a:ext uri="{FF2B5EF4-FFF2-40B4-BE49-F238E27FC236}">
                <a16:creationId xmlns:a16="http://schemas.microsoft.com/office/drawing/2014/main" id="{736809E5-DB80-7EB4-DC25-52A0DB08C12D}"/>
              </a:ext>
            </a:extLst>
          </xdr:cNvPr>
          <xdr:cNvSpPr txBox="1"/>
        </xdr:nvSpPr>
        <xdr:spPr>
          <a:xfrm>
            <a:off x="16139934" y="7054758"/>
            <a:ext cx="1415472" cy="1564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17" name="TextBox 216">
            <a:extLst>
              <a:ext uri="{FF2B5EF4-FFF2-40B4-BE49-F238E27FC236}">
                <a16:creationId xmlns:a16="http://schemas.microsoft.com/office/drawing/2014/main" id="{23050B3C-82EE-53D0-369F-E7A92023A920}"/>
              </a:ext>
            </a:extLst>
          </xdr:cNvPr>
          <xdr:cNvSpPr txBox="1"/>
        </xdr:nvSpPr>
        <xdr:spPr>
          <a:xfrm>
            <a:off x="14019881" y="7032017"/>
            <a:ext cx="1431552" cy="1994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18" name="TextBox 217">
            <a:extLst>
              <a:ext uri="{FF2B5EF4-FFF2-40B4-BE49-F238E27FC236}">
                <a16:creationId xmlns:a16="http://schemas.microsoft.com/office/drawing/2014/main" id="{374B97F7-C26C-871B-0AB8-18FAEBBFA171}"/>
              </a:ext>
            </a:extLst>
          </xdr:cNvPr>
          <xdr:cNvSpPr txBox="1"/>
        </xdr:nvSpPr>
        <xdr:spPr>
          <a:xfrm>
            <a:off x="16642992" y="7217190"/>
            <a:ext cx="379751" cy="259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219" name="TextBox 218">
            <a:extLst>
              <a:ext uri="{FF2B5EF4-FFF2-40B4-BE49-F238E27FC236}">
                <a16:creationId xmlns:a16="http://schemas.microsoft.com/office/drawing/2014/main" id="{FE278332-47A6-CF30-461A-24790867B1F7}"/>
              </a:ext>
            </a:extLst>
          </xdr:cNvPr>
          <xdr:cNvSpPr txBox="1"/>
        </xdr:nvSpPr>
        <xdr:spPr>
          <a:xfrm>
            <a:off x="17645019" y="7229562"/>
            <a:ext cx="379751" cy="2596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cxnSp macro="">
        <xdr:nvCxnSpPr>
          <xdr:cNvPr id="220" name="Straight Connector 219">
            <a:extLst>
              <a:ext uri="{FF2B5EF4-FFF2-40B4-BE49-F238E27FC236}">
                <a16:creationId xmlns:a16="http://schemas.microsoft.com/office/drawing/2014/main" id="{B04006D8-B711-FEB7-8DF9-54B81EA5F299}"/>
              </a:ext>
            </a:extLst>
          </xdr:cNvPr>
          <xdr:cNvCxnSpPr/>
        </xdr:nvCxnSpPr>
        <xdr:spPr>
          <a:xfrm>
            <a:off x="15267903" y="7248576"/>
            <a:ext cx="4233" cy="514110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1" name="Straight Connector 220">
            <a:extLst>
              <a:ext uri="{FF2B5EF4-FFF2-40B4-BE49-F238E27FC236}">
                <a16:creationId xmlns:a16="http://schemas.microsoft.com/office/drawing/2014/main" id="{FE1DC820-F578-1870-B84C-31073901DF8F}"/>
              </a:ext>
            </a:extLst>
          </xdr:cNvPr>
          <xdr:cNvCxnSpPr/>
        </xdr:nvCxnSpPr>
        <xdr:spPr>
          <a:xfrm flipH="1">
            <a:off x="16309727" y="7609741"/>
            <a:ext cx="7268" cy="4600528"/>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2" name="Straight Connector 221">
            <a:extLst>
              <a:ext uri="{FF2B5EF4-FFF2-40B4-BE49-F238E27FC236}">
                <a16:creationId xmlns:a16="http://schemas.microsoft.com/office/drawing/2014/main" id="{7F3729CD-C006-C477-903A-4D376CD75B2C}"/>
              </a:ext>
            </a:extLst>
          </xdr:cNvPr>
          <xdr:cNvCxnSpPr/>
        </xdr:nvCxnSpPr>
        <xdr:spPr>
          <a:xfrm flipH="1">
            <a:off x="17337191" y="7635362"/>
            <a:ext cx="26165" cy="460648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200025</xdr:colOff>
      <xdr:row>0</xdr:row>
      <xdr:rowOff>116680</xdr:rowOff>
    </xdr:from>
    <xdr:to>
      <xdr:col>27</xdr:col>
      <xdr:colOff>190500</xdr:colOff>
      <xdr:row>69</xdr:row>
      <xdr:rowOff>152399</xdr:rowOff>
    </xdr:to>
    <xdr:sp macro="" textlink="">
      <xdr:nvSpPr>
        <xdr:cNvPr id="223" name="Rectangle 222">
          <a:extLst>
            <a:ext uri="{FF2B5EF4-FFF2-40B4-BE49-F238E27FC236}">
              <a16:creationId xmlns:a16="http://schemas.microsoft.com/office/drawing/2014/main" id="{90975F5C-D910-6520-C82B-6ACD31C3F5B2}"/>
            </a:ext>
          </a:extLst>
        </xdr:cNvPr>
        <xdr:cNvSpPr/>
      </xdr:nvSpPr>
      <xdr:spPr>
        <a:xfrm>
          <a:off x="200025" y="116680"/>
          <a:ext cx="18773775" cy="13053219"/>
        </a:xfrm>
        <a:prstGeom prst="rect">
          <a:avLst/>
        </a:prstGeom>
        <a:noFill/>
        <a:ln w="19050"/>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159676</xdr:colOff>
      <xdr:row>2</xdr:row>
      <xdr:rowOff>83607</xdr:rowOff>
    </xdr:from>
    <xdr:to>
      <xdr:col>22</xdr:col>
      <xdr:colOff>437345</xdr:colOff>
      <xdr:row>83</xdr:row>
      <xdr:rowOff>65257</xdr:rowOff>
    </xdr:to>
    <xdr:grpSp>
      <xdr:nvGrpSpPr>
        <xdr:cNvPr id="26" name="Group 25">
          <a:extLst>
            <a:ext uri="{FF2B5EF4-FFF2-40B4-BE49-F238E27FC236}">
              <a16:creationId xmlns:a16="http://schemas.microsoft.com/office/drawing/2014/main" id="{E7895EA8-3BB2-439A-919A-8321AC5E6DFA}"/>
            </a:ext>
          </a:extLst>
        </xdr:cNvPr>
        <xdr:cNvGrpSpPr/>
      </xdr:nvGrpSpPr>
      <xdr:grpSpPr>
        <a:xfrm>
          <a:off x="421387" y="563032"/>
          <a:ext cx="15677779" cy="15602650"/>
          <a:chOff x="4275973" y="393232"/>
          <a:chExt cx="11320014" cy="13640630"/>
        </a:xfrm>
      </xdr:grpSpPr>
      <xdr:grpSp>
        <xdr:nvGrpSpPr>
          <xdr:cNvPr id="27" name="Group 26">
            <a:extLst>
              <a:ext uri="{FF2B5EF4-FFF2-40B4-BE49-F238E27FC236}">
                <a16:creationId xmlns:a16="http://schemas.microsoft.com/office/drawing/2014/main" id="{BF9B13C9-ED95-40F3-9ED2-729497405AA2}"/>
              </a:ext>
            </a:extLst>
          </xdr:cNvPr>
          <xdr:cNvGrpSpPr/>
        </xdr:nvGrpSpPr>
        <xdr:grpSpPr>
          <a:xfrm>
            <a:off x="4275973" y="393232"/>
            <a:ext cx="11320014" cy="13640630"/>
            <a:chOff x="2435831" y="-58945"/>
            <a:chExt cx="7616517" cy="14228728"/>
          </a:xfrm>
        </xdr:grpSpPr>
        <xdr:sp macro="" textlink="">
          <xdr:nvSpPr>
            <xdr:cNvPr id="73" name="TextBox 72">
              <a:extLst>
                <a:ext uri="{FF2B5EF4-FFF2-40B4-BE49-F238E27FC236}">
                  <a16:creationId xmlns:a16="http://schemas.microsoft.com/office/drawing/2014/main" id="{32DF74D6-A868-4A02-B67E-731C4DA1C6B6}"/>
                </a:ext>
              </a:extLst>
            </xdr:cNvPr>
            <xdr:cNvSpPr txBox="1"/>
          </xdr:nvSpPr>
          <xdr:spPr>
            <a:xfrm>
              <a:off x="2435831" y="-58945"/>
              <a:ext cx="6763563" cy="441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09727D"/>
                  </a:solidFill>
                  <a:effectLst/>
                  <a:uLnTx/>
                  <a:uFillTx/>
                  <a:latin typeface="+mn-lt"/>
                  <a:ea typeface="Open Sans" panose="020B0606030504020204" pitchFamily="34" charset="0"/>
                  <a:cs typeface="Open Sans" panose="020B0606030504020204" pitchFamily="34" charset="0"/>
                </a:rPr>
                <a:t>Proportion of patients ever vaccinated or documented, quarterly, by Numerator Parts</a:t>
              </a:r>
            </a:p>
          </xdr:txBody>
        </xdr:sp>
        <xdr:graphicFrame macro="">
          <xdr:nvGraphicFramePr>
            <xdr:cNvPr id="74" name="Chart 73">
              <a:extLst>
                <a:ext uri="{FF2B5EF4-FFF2-40B4-BE49-F238E27FC236}">
                  <a16:creationId xmlns:a16="http://schemas.microsoft.com/office/drawing/2014/main" id="{86EFB91B-7B4A-4706-97A6-8B2C18BDA1DE}"/>
                </a:ext>
              </a:extLst>
            </xdr:cNvPr>
            <xdr:cNvGraphicFramePr>
              <a:graphicFrameLocks/>
            </xdr:cNvGraphicFramePr>
          </xdr:nvGraphicFramePr>
          <xdr:xfrm>
            <a:off x="2446119" y="471531"/>
            <a:ext cx="2521258" cy="679101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5" name="Chart 74">
              <a:extLst>
                <a:ext uri="{FF2B5EF4-FFF2-40B4-BE49-F238E27FC236}">
                  <a16:creationId xmlns:a16="http://schemas.microsoft.com/office/drawing/2014/main" id="{10CB3F30-D703-433C-88B6-0D363CC2777A}"/>
                </a:ext>
              </a:extLst>
            </xdr:cNvPr>
            <xdr:cNvGraphicFramePr>
              <a:graphicFrameLocks/>
            </xdr:cNvGraphicFramePr>
          </xdr:nvGraphicFramePr>
          <xdr:xfrm>
            <a:off x="4994625" y="476243"/>
            <a:ext cx="2537134" cy="664588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76" name="Chart 75">
              <a:extLst>
                <a:ext uri="{FF2B5EF4-FFF2-40B4-BE49-F238E27FC236}">
                  <a16:creationId xmlns:a16="http://schemas.microsoft.com/office/drawing/2014/main" id="{D048C15B-D55D-4E95-9CD9-13CE7E7774BD}"/>
                </a:ext>
              </a:extLst>
            </xdr:cNvPr>
            <xdr:cNvGraphicFramePr>
              <a:graphicFrameLocks/>
            </xdr:cNvGraphicFramePr>
          </xdr:nvGraphicFramePr>
          <xdr:xfrm>
            <a:off x="7511930" y="473568"/>
            <a:ext cx="2540418" cy="672891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a:extLst>
                <a:ext uri="{FF2B5EF4-FFF2-40B4-BE49-F238E27FC236}">
                  <a16:creationId xmlns:a16="http://schemas.microsoft.com/office/drawing/2014/main" id="{DF9DCA6A-17CE-75DA-21A1-53CAF225C6B5}"/>
                </a:ext>
              </a:extLst>
            </xdr:cNvPr>
            <xdr:cNvGraphicFramePr>
              <a:graphicFrameLocks/>
            </xdr:cNvGraphicFramePr>
          </xdr:nvGraphicFramePr>
          <xdr:xfrm>
            <a:off x="3688560" y="7376012"/>
            <a:ext cx="2332628" cy="6793771"/>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24" name="Chart 23">
              <a:extLst>
                <a:ext uri="{FF2B5EF4-FFF2-40B4-BE49-F238E27FC236}">
                  <a16:creationId xmlns:a16="http://schemas.microsoft.com/office/drawing/2014/main" id="{5BD95DEB-2CDD-37BD-98C2-0DF3C082440E}"/>
                </a:ext>
              </a:extLst>
            </xdr:cNvPr>
            <xdr:cNvGraphicFramePr>
              <a:graphicFrameLocks/>
            </xdr:cNvGraphicFramePr>
          </xdr:nvGraphicFramePr>
          <xdr:xfrm>
            <a:off x="6181038" y="7353821"/>
            <a:ext cx="2332628" cy="6793771"/>
          </xdr:xfrm>
          <a:graphic>
            <a:graphicData uri="http://schemas.openxmlformats.org/drawingml/2006/chart">
              <c:chart xmlns:c="http://schemas.openxmlformats.org/drawingml/2006/chart" xmlns:r="http://schemas.openxmlformats.org/officeDocument/2006/relationships" r:id="rId5"/>
            </a:graphicData>
          </a:graphic>
        </xdr:graphicFrame>
      </xdr:grpSp>
      <xdr:cxnSp macro="">
        <xdr:nvCxnSpPr>
          <xdr:cNvPr id="28" name="Straight Connector 27">
            <a:extLst>
              <a:ext uri="{FF2B5EF4-FFF2-40B4-BE49-F238E27FC236}">
                <a16:creationId xmlns:a16="http://schemas.microsoft.com/office/drawing/2014/main" id="{21224CCF-1876-48BE-8335-C585136724E1}"/>
              </a:ext>
            </a:extLst>
          </xdr:cNvPr>
          <xdr:cNvCxnSpPr/>
        </xdr:nvCxnSpPr>
        <xdr:spPr>
          <a:xfrm>
            <a:off x="5472287" y="1043674"/>
            <a:ext cx="4233" cy="514110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FAE13E65-BE6C-4AE3-A8BE-02FB2C3B9D0C}"/>
              </a:ext>
            </a:extLst>
          </xdr:cNvPr>
          <xdr:cNvCxnSpPr/>
        </xdr:nvCxnSpPr>
        <xdr:spPr>
          <a:xfrm flipH="1">
            <a:off x="5063420" y="1361715"/>
            <a:ext cx="6598" cy="4836188"/>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50B1C54F-2895-4ACF-81EF-B6972E258040}"/>
              </a:ext>
            </a:extLst>
          </xdr:cNvPr>
          <xdr:cNvCxnSpPr/>
        </xdr:nvCxnSpPr>
        <xdr:spPr>
          <a:xfrm flipH="1">
            <a:off x="6293587" y="1310103"/>
            <a:ext cx="16566" cy="4843899"/>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CC876281-D5A9-4FE1-BC97-E20E39E47C7E}"/>
              </a:ext>
            </a:extLst>
          </xdr:cNvPr>
          <xdr:cNvCxnSpPr/>
        </xdr:nvCxnSpPr>
        <xdr:spPr>
          <a:xfrm flipH="1">
            <a:off x="5870540" y="1344914"/>
            <a:ext cx="30625" cy="48417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2" name="Straight Connector 31">
            <a:extLst>
              <a:ext uri="{FF2B5EF4-FFF2-40B4-BE49-F238E27FC236}">
                <a16:creationId xmlns:a16="http://schemas.microsoft.com/office/drawing/2014/main" id="{D15C1C56-C304-45D0-BD0F-61CF5C87B603}"/>
              </a:ext>
            </a:extLst>
          </xdr:cNvPr>
          <xdr:cNvCxnSpPr/>
        </xdr:nvCxnSpPr>
        <xdr:spPr>
          <a:xfrm flipH="1">
            <a:off x="6679126" y="1332240"/>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33" name="TextBox 32">
            <a:extLst>
              <a:ext uri="{FF2B5EF4-FFF2-40B4-BE49-F238E27FC236}">
                <a16:creationId xmlns:a16="http://schemas.microsoft.com/office/drawing/2014/main" id="{EFB57A00-772C-424F-80B0-69C3E22E2680}"/>
              </a:ext>
            </a:extLst>
          </xdr:cNvPr>
          <xdr:cNvSpPr txBox="1"/>
        </xdr:nvSpPr>
        <xdr:spPr>
          <a:xfrm>
            <a:off x="4672469" y="1030852"/>
            <a:ext cx="389277" cy="244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34" name="TextBox 33">
            <a:extLst>
              <a:ext uri="{FF2B5EF4-FFF2-40B4-BE49-F238E27FC236}">
                <a16:creationId xmlns:a16="http://schemas.microsoft.com/office/drawing/2014/main" id="{86ABCA4F-6484-471D-862F-2E36D9446246}"/>
              </a:ext>
            </a:extLst>
          </xdr:cNvPr>
          <xdr:cNvSpPr txBox="1"/>
        </xdr:nvSpPr>
        <xdr:spPr>
          <a:xfrm>
            <a:off x="5087181" y="1032373"/>
            <a:ext cx="362196" cy="199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35" name="TextBox 34">
            <a:extLst>
              <a:ext uri="{FF2B5EF4-FFF2-40B4-BE49-F238E27FC236}">
                <a16:creationId xmlns:a16="http://schemas.microsoft.com/office/drawing/2014/main" id="{19886DCF-9A34-431B-A756-0AA9981D01C1}"/>
              </a:ext>
            </a:extLst>
          </xdr:cNvPr>
          <xdr:cNvSpPr txBox="1"/>
        </xdr:nvSpPr>
        <xdr:spPr>
          <a:xfrm>
            <a:off x="5498601" y="1019020"/>
            <a:ext cx="386164" cy="190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36" name="TextBox 35">
            <a:extLst>
              <a:ext uri="{FF2B5EF4-FFF2-40B4-BE49-F238E27FC236}">
                <a16:creationId xmlns:a16="http://schemas.microsoft.com/office/drawing/2014/main" id="{EBA8E1B0-8520-4FBB-90CB-0FBF5485F607}"/>
              </a:ext>
            </a:extLst>
          </xdr:cNvPr>
          <xdr:cNvSpPr txBox="1"/>
        </xdr:nvSpPr>
        <xdr:spPr>
          <a:xfrm>
            <a:off x="5907172" y="1017763"/>
            <a:ext cx="392514" cy="243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37" name="TextBox 36">
            <a:extLst>
              <a:ext uri="{FF2B5EF4-FFF2-40B4-BE49-F238E27FC236}">
                <a16:creationId xmlns:a16="http://schemas.microsoft.com/office/drawing/2014/main" id="{8FB1A7ED-D432-4192-9DB6-34CE846529A8}"/>
              </a:ext>
            </a:extLst>
          </xdr:cNvPr>
          <xdr:cNvSpPr txBox="1"/>
        </xdr:nvSpPr>
        <xdr:spPr>
          <a:xfrm>
            <a:off x="6332628" y="1019073"/>
            <a:ext cx="370289" cy="222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38" name="TextBox 37">
            <a:extLst>
              <a:ext uri="{FF2B5EF4-FFF2-40B4-BE49-F238E27FC236}">
                <a16:creationId xmlns:a16="http://schemas.microsoft.com/office/drawing/2014/main" id="{2A82173A-E882-426A-B118-81E5D0D08606}"/>
              </a:ext>
            </a:extLst>
          </xdr:cNvPr>
          <xdr:cNvSpPr txBox="1"/>
        </xdr:nvSpPr>
        <xdr:spPr>
          <a:xfrm>
            <a:off x="6738722" y="1010435"/>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61" name="TextBox 60">
            <a:extLst>
              <a:ext uri="{FF2B5EF4-FFF2-40B4-BE49-F238E27FC236}">
                <a16:creationId xmlns:a16="http://schemas.microsoft.com/office/drawing/2014/main" id="{E430FB6A-1A52-4C58-92F6-C6BEF86FABCB}"/>
              </a:ext>
            </a:extLst>
          </xdr:cNvPr>
          <xdr:cNvSpPr txBox="1"/>
        </xdr:nvSpPr>
        <xdr:spPr>
          <a:xfrm>
            <a:off x="4686796" y="683113"/>
            <a:ext cx="742518" cy="217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62" name="TextBox 61">
            <a:extLst>
              <a:ext uri="{FF2B5EF4-FFF2-40B4-BE49-F238E27FC236}">
                <a16:creationId xmlns:a16="http://schemas.microsoft.com/office/drawing/2014/main" id="{D63EE5C0-735E-432D-852A-F3F73A16B1DF}"/>
              </a:ext>
            </a:extLst>
          </xdr:cNvPr>
          <xdr:cNvSpPr txBox="1"/>
        </xdr:nvSpPr>
        <xdr:spPr>
          <a:xfrm>
            <a:off x="6207369" y="686249"/>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63" name="TextBox 62">
            <a:extLst>
              <a:ext uri="{FF2B5EF4-FFF2-40B4-BE49-F238E27FC236}">
                <a16:creationId xmlns:a16="http://schemas.microsoft.com/office/drawing/2014/main" id="{936FDFDA-7F4F-497B-865E-5A183AD9A791}"/>
              </a:ext>
            </a:extLst>
          </xdr:cNvPr>
          <xdr:cNvSpPr txBox="1"/>
        </xdr:nvSpPr>
        <xdr:spPr>
          <a:xfrm>
            <a:off x="6232465" y="881848"/>
            <a:ext cx="1049662" cy="1110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a:t>
            </a:r>
            <a:r>
              <a:rPr lang="en-US" sz="1100" i="1" baseline="0">
                <a:solidFill>
                  <a:schemeClr val="bg1">
                    <a:lumMod val="50000"/>
                  </a:schemeClr>
                </a:solidFill>
              </a:rPr>
              <a:t> Year</a:t>
            </a:r>
            <a:endParaRPr lang="en-US" sz="1100" i="1">
              <a:solidFill>
                <a:schemeClr val="bg1">
                  <a:lumMod val="50000"/>
                </a:schemeClr>
              </a:solidFill>
            </a:endParaRPr>
          </a:p>
        </xdr:txBody>
      </xdr:sp>
      <xdr:sp macro="" textlink="">
        <xdr:nvSpPr>
          <xdr:cNvPr id="64" name="TextBox 63">
            <a:extLst>
              <a:ext uri="{FF2B5EF4-FFF2-40B4-BE49-F238E27FC236}">
                <a16:creationId xmlns:a16="http://schemas.microsoft.com/office/drawing/2014/main" id="{2CB60FDC-D9BE-4F28-9C16-CD3B99ED477F}"/>
              </a:ext>
            </a:extLst>
          </xdr:cNvPr>
          <xdr:cNvSpPr txBox="1"/>
        </xdr:nvSpPr>
        <xdr:spPr>
          <a:xfrm>
            <a:off x="4531656" y="873377"/>
            <a:ext cx="1084996" cy="131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cxnSp macro="">
        <xdr:nvCxnSpPr>
          <xdr:cNvPr id="7" name="Straight Connector 6">
            <a:extLst>
              <a:ext uri="{FF2B5EF4-FFF2-40B4-BE49-F238E27FC236}">
                <a16:creationId xmlns:a16="http://schemas.microsoft.com/office/drawing/2014/main" id="{B2B131DC-1896-9591-28BB-7949A91A6076}"/>
              </a:ext>
            </a:extLst>
          </xdr:cNvPr>
          <xdr:cNvCxnSpPr/>
        </xdr:nvCxnSpPr>
        <xdr:spPr>
          <a:xfrm>
            <a:off x="7242168" y="7733648"/>
            <a:ext cx="4233" cy="514110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a:extLst>
              <a:ext uri="{FF2B5EF4-FFF2-40B4-BE49-F238E27FC236}">
                <a16:creationId xmlns:a16="http://schemas.microsoft.com/office/drawing/2014/main" id="{991E723F-AB25-AD83-F6E6-4E3CE3BFCFF8}"/>
              </a:ext>
            </a:extLst>
          </xdr:cNvPr>
          <xdr:cNvCxnSpPr/>
        </xdr:nvCxnSpPr>
        <xdr:spPr>
          <a:xfrm flipH="1">
            <a:off x="7993981" y="7916563"/>
            <a:ext cx="30625" cy="48417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092101B8-53D2-5072-A15C-92F384D21D46}"/>
              </a:ext>
            </a:extLst>
          </xdr:cNvPr>
          <xdr:cNvCxnSpPr/>
        </xdr:nvCxnSpPr>
        <xdr:spPr>
          <a:xfrm flipH="1">
            <a:off x="8743589" y="7915725"/>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B49CB91F-A9DC-6886-7DAE-47E11C3448F9}"/>
              </a:ext>
            </a:extLst>
          </xdr:cNvPr>
          <xdr:cNvSpPr txBox="1"/>
        </xdr:nvSpPr>
        <xdr:spPr>
          <a:xfrm>
            <a:off x="6648697" y="7661720"/>
            <a:ext cx="370289" cy="222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7" name="TextBox 16">
            <a:extLst>
              <a:ext uri="{FF2B5EF4-FFF2-40B4-BE49-F238E27FC236}">
                <a16:creationId xmlns:a16="http://schemas.microsoft.com/office/drawing/2014/main" id="{47B1677D-52FF-FC97-3BFA-2845E4948471}"/>
              </a:ext>
            </a:extLst>
          </xdr:cNvPr>
          <xdr:cNvSpPr txBox="1"/>
        </xdr:nvSpPr>
        <xdr:spPr>
          <a:xfrm>
            <a:off x="8940849" y="7664930"/>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18" name="TextBox 17">
            <a:extLst>
              <a:ext uri="{FF2B5EF4-FFF2-40B4-BE49-F238E27FC236}">
                <a16:creationId xmlns:a16="http://schemas.microsoft.com/office/drawing/2014/main" id="{03C20192-52D6-CB7B-B241-479A34EDF4C4}"/>
              </a:ext>
            </a:extLst>
          </xdr:cNvPr>
          <xdr:cNvSpPr txBox="1"/>
        </xdr:nvSpPr>
        <xdr:spPr>
          <a:xfrm>
            <a:off x="6486186" y="7278439"/>
            <a:ext cx="742518" cy="217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19" name="TextBox 18">
            <a:extLst>
              <a:ext uri="{FF2B5EF4-FFF2-40B4-BE49-F238E27FC236}">
                <a16:creationId xmlns:a16="http://schemas.microsoft.com/office/drawing/2014/main" id="{F7DD70EF-2E65-6610-B72E-CAA9AC4B2CCC}"/>
              </a:ext>
            </a:extLst>
          </xdr:cNvPr>
          <xdr:cNvSpPr txBox="1"/>
        </xdr:nvSpPr>
        <xdr:spPr>
          <a:xfrm>
            <a:off x="7908521" y="7269742"/>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20" name="TextBox 19">
            <a:extLst>
              <a:ext uri="{FF2B5EF4-FFF2-40B4-BE49-F238E27FC236}">
                <a16:creationId xmlns:a16="http://schemas.microsoft.com/office/drawing/2014/main" id="{8634D3E6-66D6-C3AE-1994-43CD33FA4CEA}"/>
              </a:ext>
            </a:extLst>
          </xdr:cNvPr>
          <xdr:cNvSpPr txBox="1"/>
        </xdr:nvSpPr>
        <xdr:spPr>
          <a:xfrm>
            <a:off x="7933618" y="7465340"/>
            <a:ext cx="1049662" cy="1110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a:t>
            </a:r>
            <a:r>
              <a:rPr lang="en-US" sz="1100" i="1" baseline="0">
                <a:solidFill>
                  <a:schemeClr val="bg1">
                    <a:lumMod val="50000"/>
                  </a:schemeClr>
                </a:solidFill>
              </a:rPr>
              <a:t> Year</a:t>
            </a:r>
            <a:endParaRPr lang="en-US" sz="1100" i="1">
              <a:solidFill>
                <a:schemeClr val="bg1">
                  <a:lumMod val="50000"/>
                </a:schemeClr>
              </a:solidFill>
            </a:endParaRPr>
          </a:p>
        </xdr:txBody>
      </xdr:sp>
      <xdr:sp macro="" textlink="">
        <xdr:nvSpPr>
          <xdr:cNvPr id="21" name="TextBox 20">
            <a:extLst>
              <a:ext uri="{FF2B5EF4-FFF2-40B4-BE49-F238E27FC236}">
                <a16:creationId xmlns:a16="http://schemas.microsoft.com/office/drawing/2014/main" id="{2471D9C1-8918-A161-81B2-63EFA15A8000}"/>
              </a:ext>
            </a:extLst>
          </xdr:cNvPr>
          <xdr:cNvSpPr txBox="1"/>
        </xdr:nvSpPr>
        <xdr:spPr>
          <a:xfrm>
            <a:off x="6331046" y="7468704"/>
            <a:ext cx="1084996" cy="131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22" name="TextBox 21">
            <a:extLst>
              <a:ext uri="{FF2B5EF4-FFF2-40B4-BE49-F238E27FC236}">
                <a16:creationId xmlns:a16="http://schemas.microsoft.com/office/drawing/2014/main" id="{6B31455B-73F3-F557-2638-F252E6823750}"/>
              </a:ext>
            </a:extLst>
          </xdr:cNvPr>
          <xdr:cNvSpPr txBox="1"/>
        </xdr:nvSpPr>
        <xdr:spPr>
          <a:xfrm>
            <a:off x="8215857" y="7655451"/>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23" name="TextBox 22">
            <a:extLst>
              <a:ext uri="{FF2B5EF4-FFF2-40B4-BE49-F238E27FC236}">
                <a16:creationId xmlns:a16="http://schemas.microsoft.com/office/drawing/2014/main" id="{A29D8B17-7E68-833E-DCC7-A226CB163DBE}"/>
              </a:ext>
            </a:extLst>
          </xdr:cNvPr>
          <xdr:cNvSpPr txBox="1"/>
        </xdr:nvSpPr>
        <xdr:spPr>
          <a:xfrm>
            <a:off x="7433618" y="7660576"/>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cxnSp macro="">
        <xdr:nvCxnSpPr>
          <xdr:cNvPr id="25" name="Straight Connector 24">
            <a:extLst>
              <a:ext uri="{FF2B5EF4-FFF2-40B4-BE49-F238E27FC236}">
                <a16:creationId xmlns:a16="http://schemas.microsoft.com/office/drawing/2014/main" id="{F553D859-9096-D794-2638-BF220907069C}"/>
              </a:ext>
            </a:extLst>
          </xdr:cNvPr>
          <xdr:cNvCxnSpPr/>
        </xdr:nvCxnSpPr>
        <xdr:spPr>
          <a:xfrm>
            <a:off x="10946604" y="7712373"/>
            <a:ext cx="4233" cy="514110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a:extLst>
              <a:ext uri="{FF2B5EF4-FFF2-40B4-BE49-F238E27FC236}">
                <a16:creationId xmlns:a16="http://schemas.microsoft.com/office/drawing/2014/main" id="{82843A8B-1B8B-CFDC-B4E6-8A071603697C}"/>
              </a:ext>
            </a:extLst>
          </xdr:cNvPr>
          <xdr:cNvCxnSpPr/>
        </xdr:nvCxnSpPr>
        <xdr:spPr>
          <a:xfrm flipH="1">
            <a:off x="11688594" y="7895287"/>
            <a:ext cx="30625" cy="48417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a:extLst>
              <a:ext uri="{FF2B5EF4-FFF2-40B4-BE49-F238E27FC236}">
                <a16:creationId xmlns:a16="http://schemas.microsoft.com/office/drawing/2014/main" id="{B1CE8233-B09D-660B-1977-8FD7FA513A03}"/>
              </a:ext>
            </a:extLst>
          </xdr:cNvPr>
          <xdr:cNvCxnSpPr/>
        </xdr:nvCxnSpPr>
        <xdr:spPr>
          <a:xfrm flipH="1">
            <a:off x="12448025" y="7894450"/>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77" name="TextBox 76">
            <a:extLst>
              <a:ext uri="{FF2B5EF4-FFF2-40B4-BE49-F238E27FC236}">
                <a16:creationId xmlns:a16="http://schemas.microsoft.com/office/drawing/2014/main" id="{B4F7BCF5-31B5-C9BC-0D42-102C807BCFDC}"/>
              </a:ext>
            </a:extLst>
          </xdr:cNvPr>
          <xdr:cNvSpPr txBox="1"/>
        </xdr:nvSpPr>
        <xdr:spPr>
          <a:xfrm>
            <a:off x="10353132" y="7640445"/>
            <a:ext cx="370289" cy="222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78" name="TextBox 77">
            <a:extLst>
              <a:ext uri="{FF2B5EF4-FFF2-40B4-BE49-F238E27FC236}">
                <a16:creationId xmlns:a16="http://schemas.microsoft.com/office/drawing/2014/main" id="{C41F872D-0693-1F6F-932D-4ACC4D8F3F9D}"/>
              </a:ext>
            </a:extLst>
          </xdr:cNvPr>
          <xdr:cNvSpPr txBox="1"/>
        </xdr:nvSpPr>
        <xdr:spPr>
          <a:xfrm>
            <a:off x="12645284" y="7643655"/>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79" name="TextBox 78">
            <a:extLst>
              <a:ext uri="{FF2B5EF4-FFF2-40B4-BE49-F238E27FC236}">
                <a16:creationId xmlns:a16="http://schemas.microsoft.com/office/drawing/2014/main" id="{384AF552-E9D5-BEBD-65E6-FFA05B11A296}"/>
              </a:ext>
            </a:extLst>
          </xdr:cNvPr>
          <xdr:cNvSpPr txBox="1"/>
        </xdr:nvSpPr>
        <xdr:spPr>
          <a:xfrm>
            <a:off x="10190621" y="7257164"/>
            <a:ext cx="742518" cy="217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80" name="TextBox 79">
            <a:extLst>
              <a:ext uri="{FF2B5EF4-FFF2-40B4-BE49-F238E27FC236}">
                <a16:creationId xmlns:a16="http://schemas.microsoft.com/office/drawing/2014/main" id="{994523F3-A24A-F37E-A0C9-009E58B8E6FA}"/>
              </a:ext>
            </a:extLst>
          </xdr:cNvPr>
          <xdr:cNvSpPr txBox="1"/>
        </xdr:nvSpPr>
        <xdr:spPr>
          <a:xfrm>
            <a:off x="11612956" y="7248467"/>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81" name="TextBox 80">
            <a:extLst>
              <a:ext uri="{FF2B5EF4-FFF2-40B4-BE49-F238E27FC236}">
                <a16:creationId xmlns:a16="http://schemas.microsoft.com/office/drawing/2014/main" id="{5C1B322E-8E8A-6311-FEDC-CFA6C56F68FA}"/>
              </a:ext>
            </a:extLst>
          </xdr:cNvPr>
          <xdr:cNvSpPr txBox="1"/>
        </xdr:nvSpPr>
        <xdr:spPr>
          <a:xfrm>
            <a:off x="11638053" y="7444064"/>
            <a:ext cx="1049662" cy="1110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a:t>
            </a:r>
            <a:r>
              <a:rPr lang="en-US" sz="1100" i="1" baseline="0">
                <a:solidFill>
                  <a:schemeClr val="bg1">
                    <a:lumMod val="50000"/>
                  </a:schemeClr>
                </a:solidFill>
              </a:rPr>
              <a:t> Year</a:t>
            </a:r>
            <a:endParaRPr lang="en-US" sz="1100" i="1">
              <a:solidFill>
                <a:schemeClr val="bg1">
                  <a:lumMod val="50000"/>
                </a:schemeClr>
              </a:solidFill>
            </a:endParaRPr>
          </a:p>
        </xdr:txBody>
      </xdr:sp>
      <xdr:sp macro="" textlink="">
        <xdr:nvSpPr>
          <xdr:cNvPr id="82" name="TextBox 81">
            <a:extLst>
              <a:ext uri="{FF2B5EF4-FFF2-40B4-BE49-F238E27FC236}">
                <a16:creationId xmlns:a16="http://schemas.microsoft.com/office/drawing/2014/main" id="{7C037D4F-C846-FD14-23ED-D31E6CFD1710}"/>
              </a:ext>
            </a:extLst>
          </xdr:cNvPr>
          <xdr:cNvSpPr txBox="1"/>
        </xdr:nvSpPr>
        <xdr:spPr>
          <a:xfrm>
            <a:off x="10035482" y="7447429"/>
            <a:ext cx="1084996" cy="131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sp macro="" textlink="">
        <xdr:nvSpPr>
          <xdr:cNvPr id="83" name="TextBox 82">
            <a:extLst>
              <a:ext uri="{FF2B5EF4-FFF2-40B4-BE49-F238E27FC236}">
                <a16:creationId xmlns:a16="http://schemas.microsoft.com/office/drawing/2014/main" id="{007609CF-634C-3EE2-D73A-6FBA43F60AF1}"/>
              </a:ext>
            </a:extLst>
          </xdr:cNvPr>
          <xdr:cNvSpPr txBox="1"/>
        </xdr:nvSpPr>
        <xdr:spPr>
          <a:xfrm>
            <a:off x="11920292" y="7634176"/>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84" name="TextBox 83">
            <a:extLst>
              <a:ext uri="{FF2B5EF4-FFF2-40B4-BE49-F238E27FC236}">
                <a16:creationId xmlns:a16="http://schemas.microsoft.com/office/drawing/2014/main" id="{8184ED06-63F2-8269-0514-AB39CB96AD8C}"/>
              </a:ext>
            </a:extLst>
          </xdr:cNvPr>
          <xdr:cNvSpPr txBox="1"/>
        </xdr:nvSpPr>
        <xdr:spPr>
          <a:xfrm>
            <a:off x="11138054" y="7639301"/>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cxnSp macro="">
        <xdr:nvCxnSpPr>
          <xdr:cNvPr id="85" name="Straight Connector 84">
            <a:extLst>
              <a:ext uri="{FF2B5EF4-FFF2-40B4-BE49-F238E27FC236}">
                <a16:creationId xmlns:a16="http://schemas.microsoft.com/office/drawing/2014/main" id="{0DA5CE2D-D402-FF9D-7340-E30B4AAC70D1}"/>
              </a:ext>
            </a:extLst>
          </xdr:cNvPr>
          <xdr:cNvCxnSpPr/>
        </xdr:nvCxnSpPr>
        <xdr:spPr>
          <a:xfrm flipH="1">
            <a:off x="7083831" y="1334606"/>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a:extLst>
              <a:ext uri="{FF2B5EF4-FFF2-40B4-BE49-F238E27FC236}">
                <a16:creationId xmlns:a16="http://schemas.microsoft.com/office/drawing/2014/main" id="{4FC9EE01-46DE-B3AD-00F7-7415D4F37CB1}"/>
              </a:ext>
            </a:extLst>
          </xdr:cNvPr>
          <xdr:cNvCxnSpPr/>
        </xdr:nvCxnSpPr>
        <xdr:spPr>
          <a:xfrm flipH="1">
            <a:off x="7496462" y="1310543"/>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87" name="TextBox 86">
            <a:extLst>
              <a:ext uri="{FF2B5EF4-FFF2-40B4-BE49-F238E27FC236}">
                <a16:creationId xmlns:a16="http://schemas.microsoft.com/office/drawing/2014/main" id="{C0725655-A660-2283-B78F-B4C2F6D9850D}"/>
              </a:ext>
            </a:extLst>
          </xdr:cNvPr>
          <xdr:cNvSpPr txBox="1"/>
        </xdr:nvSpPr>
        <xdr:spPr>
          <a:xfrm>
            <a:off x="7153227" y="1012801"/>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88" name="TextBox 87">
            <a:extLst>
              <a:ext uri="{FF2B5EF4-FFF2-40B4-BE49-F238E27FC236}">
                <a16:creationId xmlns:a16="http://schemas.microsoft.com/office/drawing/2014/main" id="{C1CDB3FB-C4A6-7DB4-B99A-6590EE50328A}"/>
              </a:ext>
            </a:extLst>
          </xdr:cNvPr>
          <xdr:cNvSpPr txBox="1"/>
        </xdr:nvSpPr>
        <xdr:spPr>
          <a:xfrm>
            <a:off x="7549714" y="1006094"/>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cxnSp macro="">
        <xdr:nvCxnSpPr>
          <xdr:cNvPr id="89" name="Straight Connector 88">
            <a:extLst>
              <a:ext uri="{FF2B5EF4-FFF2-40B4-BE49-F238E27FC236}">
                <a16:creationId xmlns:a16="http://schemas.microsoft.com/office/drawing/2014/main" id="{DCE65F38-54DF-8343-16B9-B4E1273C2FDF}"/>
              </a:ext>
            </a:extLst>
          </xdr:cNvPr>
          <xdr:cNvCxnSpPr/>
        </xdr:nvCxnSpPr>
        <xdr:spPr>
          <a:xfrm>
            <a:off x="9069447" y="1046040"/>
            <a:ext cx="4233" cy="514110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0" name="Straight Connector 89">
            <a:extLst>
              <a:ext uri="{FF2B5EF4-FFF2-40B4-BE49-F238E27FC236}">
                <a16:creationId xmlns:a16="http://schemas.microsoft.com/office/drawing/2014/main" id="{3A8A261D-DAFD-E31A-0F6C-4F72CCEA7D03}"/>
              </a:ext>
            </a:extLst>
          </xdr:cNvPr>
          <xdr:cNvCxnSpPr/>
        </xdr:nvCxnSpPr>
        <xdr:spPr>
          <a:xfrm flipH="1">
            <a:off x="8660580" y="1364081"/>
            <a:ext cx="6598" cy="4836188"/>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1" name="Straight Connector 90">
            <a:extLst>
              <a:ext uri="{FF2B5EF4-FFF2-40B4-BE49-F238E27FC236}">
                <a16:creationId xmlns:a16="http://schemas.microsoft.com/office/drawing/2014/main" id="{F346FBC0-910E-68C9-6981-3B1B927CCADC}"/>
              </a:ext>
            </a:extLst>
          </xdr:cNvPr>
          <xdr:cNvCxnSpPr/>
        </xdr:nvCxnSpPr>
        <xdr:spPr>
          <a:xfrm flipH="1">
            <a:off x="9949686" y="1312469"/>
            <a:ext cx="16566" cy="4843899"/>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2" name="Straight Connector 91">
            <a:extLst>
              <a:ext uri="{FF2B5EF4-FFF2-40B4-BE49-F238E27FC236}">
                <a16:creationId xmlns:a16="http://schemas.microsoft.com/office/drawing/2014/main" id="{1D515E79-75C8-E01C-522C-FEE75CB62B93}"/>
              </a:ext>
            </a:extLst>
          </xdr:cNvPr>
          <xdr:cNvCxnSpPr/>
        </xdr:nvCxnSpPr>
        <xdr:spPr>
          <a:xfrm flipH="1">
            <a:off x="9506993" y="1299945"/>
            <a:ext cx="30625" cy="48417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3" name="TextBox 92">
            <a:extLst>
              <a:ext uri="{FF2B5EF4-FFF2-40B4-BE49-F238E27FC236}">
                <a16:creationId xmlns:a16="http://schemas.microsoft.com/office/drawing/2014/main" id="{BEE7F209-F168-1157-20CB-542D3F0D331A}"/>
              </a:ext>
            </a:extLst>
          </xdr:cNvPr>
          <xdr:cNvSpPr txBox="1"/>
        </xdr:nvSpPr>
        <xdr:spPr>
          <a:xfrm>
            <a:off x="8269630" y="1033218"/>
            <a:ext cx="389277" cy="244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94" name="TextBox 93">
            <a:extLst>
              <a:ext uri="{FF2B5EF4-FFF2-40B4-BE49-F238E27FC236}">
                <a16:creationId xmlns:a16="http://schemas.microsoft.com/office/drawing/2014/main" id="{072D65D1-9BE3-9333-93F0-4A79F58E3590}"/>
              </a:ext>
            </a:extLst>
          </xdr:cNvPr>
          <xdr:cNvSpPr txBox="1"/>
        </xdr:nvSpPr>
        <xdr:spPr>
          <a:xfrm>
            <a:off x="8684341" y="1034739"/>
            <a:ext cx="362196" cy="199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95" name="TextBox 94">
            <a:extLst>
              <a:ext uri="{FF2B5EF4-FFF2-40B4-BE49-F238E27FC236}">
                <a16:creationId xmlns:a16="http://schemas.microsoft.com/office/drawing/2014/main" id="{37720752-9403-8D0A-63BD-27B55A43281A}"/>
              </a:ext>
            </a:extLst>
          </xdr:cNvPr>
          <xdr:cNvSpPr txBox="1"/>
        </xdr:nvSpPr>
        <xdr:spPr>
          <a:xfrm>
            <a:off x="9095761" y="1021387"/>
            <a:ext cx="386164" cy="190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96" name="TextBox 95">
            <a:extLst>
              <a:ext uri="{FF2B5EF4-FFF2-40B4-BE49-F238E27FC236}">
                <a16:creationId xmlns:a16="http://schemas.microsoft.com/office/drawing/2014/main" id="{CEC32B43-6E4E-B1BF-9E1F-1DE3CC0193BA}"/>
              </a:ext>
            </a:extLst>
          </xdr:cNvPr>
          <xdr:cNvSpPr txBox="1"/>
        </xdr:nvSpPr>
        <xdr:spPr>
          <a:xfrm>
            <a:off x="9504333" y="1020129"/>
            <a:ext cx="392514" cy="243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97" name="TextBox 96">
            <a:extLst>
              <a:ext uri="{FF2B5EF4-FFF2-40B4-BE49-F238E27FC236}">
                <a16:creationId xmlns:a16="http://schemas.microsoft.com/office/drawing/2014/main" id="{0C1A31E7-8C9B-CB18-6184-EEAC77F84744}"/>
              </a:ext>
            </a:extLst>
          </xdr:cNvPr>
          <xdr:cNvSpPr txBox="1"/>
        </xdr:nvSpPr>
        <xdr:spPr>
          <a:xfrm>
            <a:off x="9929788" y="1021440"/>
            <a:ext cx="370289" cy="222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98" name="TextBox 97">
            <a:extLst>
              <a:ext uri="{FF2B5EF4-FFF2-40B4-BE49-F238E27FC236}">
                <a16:creationId xmlns:a16="http://schemas.microsoft.com/office/drawing/2014/main" id="{BFA0A7A1-B6F3-4B8B-F43A-E372AEC3C57C}"/>
              </a:ext>
            </a:extLst>
          </xdr:cNvPr>
          <xdr:cNvSpPr txBox="1"/>
        </xdr:nvSpPr>
        <xdr:spPr>
          <a:xfrm>
            <a:off x="10335882" y="1012801"/>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99" name="TextBox 98">
            <a:extLst>
              <a:ext uri="{FF2B5EF4-FFF2-40B4-BE49-F238E27FC236}">
                <a16:creationId xmlns:a16="http://schemas.microsoft.com/office/drawing/2014/main" id="{D289AC27-1AB2-FDEC-4A26-0638952B8E63}"/>
              </a:ext>
            </a:extLst>
          </xdr:cNvPr>
          <xdr:cNvSpPr txBox="1"/>
        </xdr:nvSpPr>
        <xdr:spPr>
          <a:xfrm>
            <a:off x="8283956" y="685479"/>
            <a:ext cx="742518" cy="217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100" name="TextBox 99">
            <a:extLst>
              <a:ext uri="{FF2B5EF4-FFF2-40B4-BE49-F238E27FC236}">
                <a16:creationId xmlns:a16="http://schemas.microsoft.com/office/drawing/2014/main" id="{B22084F0-C6F4-255B-8085-5363109A4C99}"/>
              </a:ext>
            </a:extLst>
          </xdr:cNvPr>
          <xdr:cNvSpPr txBox="1"/>
        </xdr:nvSpPr>
        <xdr:spPr>
          <a:xfrm>
            <a:off x="9804529" y="688615"/>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101" name="TextBox 100">
            <a:extLst>
              <a:ext uri="{FF2B5EF4-FFF2-40B4-BE49-F238E27FC236}">
                <a16:creationId xmlns:a16="http://schemas.microsoft.com/office/drawing/2014/main" id="{5BE661F5-D407-D943-B6E0-F01A79824812}"/>
              </a:ext>
            </a:extLst>
          </xdr:cNvPr>
          <xdr:cNvSpPr txBox="1"/>
        </xdr:nvSpPr>
        <xdr:spPr>
          <a:xfrm>
            <a:off x="9829625" y="884214"/>
            <a:ext cx="1049662" cy="1110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a:t>
            </a:r>
            <a:r>
              <a:rPr lang="en-US" sz="1100" i="1" baseline="0">
                <a:solidFill>
                  <a:schemeClr val="bg1">
                    <a:lumMod val="50000"/>
                  </a:schemeClr>
                </a:solidFill>
              </a:rPr>
              <a:t> Year</a:t>
            </a:r>
            <a:endParaRPr lang="en-US" sz="1100" i="1">
              <a:solidFill>
                <a:schemeClr val="bg1">
                  <a:lumMod val="50000"/>
                </a:schemeClr>
              </a:solidFill>
            </a:endParaRPr>
          </a:p>
        </xdr:txBody>
      </xdr:sp>
      <xdr:sp macro="" textlink="">
        <xdr:nvSpPr>
          <xdr:cNvPr id="102" name="TextBox 101">
            <a:extLst>
              <a:ext uri="{FF2B5EF4-FFF2-40B4-BE49-F238E27FC236}">
                <a16:creationId xmlns:a16="http://schemas.microsoft.com/office/drawing/2014/main" id="{C681813E-1C67-AAC1-B77F-ED2E2291C5AC}"/>
              </a:ext>
            </a:extLst>
          </xdr:cNvPr>
          <xdr:cNvSpPr txBox="1"/>
        </xdr:nvSpPr>
        <xdr:spPr>
          <a:xfrm>
            <a:off x="8128817" y="875743"/>
            <a:ext cx="1084996" cy="131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cxnSp macro="">
        <xdr:nvCxnSpPr>
          <xdr:cNvPr id="103" name="Straight Connector 102">
            <a:extLst>
              <a:ext uri="{FF2B5EF4-FFF2-40B4-BE49-F238E27FC236}">
                <a16:creationId xmlns:a16="http://schemas.microsoft.com/office/drawing/2014/main" id="{31884EBF-00D0-FE3E-FF64-BA59913F2E73}"/>
              </a:ext>
            </a:extLst>
          </xdr:cNvPr>
          <xdr:cNvCxnSpPr/>
        </xdr:nvCxnSpPr>
        <xdr:spPr>
          <a:xfrm flipH="1">
            <a:off x="10396127" y="1301469"/>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4" name="Straight Connector 103">
            <a:extLst>
              <a:ext uri="{FF2B5EF4-FFF2-40B4-BE49-F238E27FC236}">
                <a16:creationId xmlns:a16="http://schemas.microsoft.com/office/drawing/2014/main" id="{066EB4ED-BC45-4484-CFA2-22083C07B673}"/>
              </a:ext>
            </a:extLst>
          </xdr:cNvPr>
          <xdr:cNvCxnSpPr/>
        </xdr:nvCxnSpPr>
        <xdr:spPr>
          <a:xfrm flipH="1">
            <a:off x="10818580" y="1348411"/>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5" name="TextBox 104">
            <a:extLst>
              <a:ext uri="{FF2B5EF4-FFF2-40B4-BE49-F238E27FC236}">
                <a16:creationId xmlns:a16="http://schemas.microsoft.com/office/drawing/2014/main" id="{DAAFE42E-A151-CF52-79AF-0A0BA3E62AD1}"/>
              </a:ext>
            </a:extLst>
          </xdr:cNvPr>
          <xdr:cNvSpPr txBox="1"/>
        </xdr:nvSpPr>
        <xdr:spPr>
          <a:xfrm>
            <a:off x="10750388" y="1015168"/>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106" name="TextBox 105">
            <a:extLst>
              <a:ext uri="{FF2B5EF4-FFF2-40B4-BE49-F238E27FC236}">
                <a16:creationId xmlns:a16="http://schemas.microsoft.com/office/drawing/2014/main" id="{E3976837-0A3D-0111-E729-A66BA71A92C0}"/>
              </a:ext>
            </a:extLst>
          </xdr:cNvPr>
          <xdr:cNvSpPr txBox="1"/>
        </xdr:nvSpPr>
        <xdr:spPr>
          <a:xfrm>
            <a:off x="11146874" y="1008460"/>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cxnSp macro="">
        <xdr:nvCxnSpPr>
          <xdr:cNvPr id="107" name="Straight Connector 106">
            <a:extLst>
              <a:ext uri="{FF2B5EF4-FFF2-40B4-BE49-F238E27FC236}">
                <a16:creationId xmlns:a16="http://schemas.microsoft.com/office/drawing/2014/main" id="{CE68F22E-ABBE-7CC8-3604-0763FE6436FA}"/>
              </a:ext>
            </a:extLst>
          </xdr:cNvPr>
          <xdr:cNvCxnSpPr/>
        </xdr:nvCxnSpPr>
        <xdr:spPr>
          <a:xfrm flipH="1">
            <a:off x="11242931" y="1350779"/>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8" name="Straight Connector 107">
            <a:extLst>
              <a:ext uri="{FF2B5EF4-FFF2-40B4-BE49-F238E27FC236}">
                <a16:creationId xmlns:a16="http://schemas.microsoft.com/office/drawing/2014/main" id="{86090264-E158-B223-C909-8D9AE620E96A}"/>
              </a:ext>
            </a:extLst>
          </xdr:cNvPr>
          <xdr:cNvCxnSpPr/>
        </xdr:nvCxnSpPr>
        <xdr:spPr>
          <a:xfrm>
            <a:off x="12823796" y="1012905"/>
            <a:ext cx="4233" cy="5141106"/>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09" name="Straight Connector 108">
            <a:extLst>
              <a:ext uri="{FF2B5EF4-FFF2-40B4-BE49-F238E27FC236}">
                <a16:creationId xmlns:a16="http://schemas.microsoft.com/office/drawing/2014/main" id="{F52B7EC3-99A4-868E-97F6-D81CCE6E21B6}"/>
              </a:ext>
            </a:extLst>
          </xdr:cNvPr>
          <xdr:cNvCxnSpPr/>
        </xdr:nvCxnSpPr>
        <xdr:spPr>
          <a:xfrm flipH="1">
            <a:off x="12395281" y="1330945"/>
            <a:ext cx="6598" cy="4836188"/>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0" name="Straight Connector 109">
            <a:extLst>
              <a:ext uri="{FF2B5EF4-FFF2-40B4-BE49-F238E27FC236}">
                <a16:creationId xmlns:a16="http://schemas.microsoft.com/office/drawing/2014/main" id="{415CB158-50D4-BA45-025B-EF5E1D396FC5}"/>
              </a:ext>
            </a:extLst>
          </xdr:cNvPr>
          <xdr:cNvCxnSpPr/>
        </xdr:nvCxnSpPr>
        <xdr:spPr>
          <a:xfrm flipH="1">
            <a:off x="13674565" y="1279335"/>
            <a:ext cx="16566" cy="4843899"/>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11" name="Straight Connector 110">
            <a:extLst>
              <a:ext uri="{FF2B5EF4-FFF2-40B4-BE49-F238E27FC236}">
                <a16:creationId xmlns:a16="http://schemas.microsoft.com/office/drawing/2014/main" id="{7001A115-A317-80A5-1975-0C15B3EE2589}"/>
              </a:ext>
            </a:extLst>
          </xdr:cNvPr>
          <xdr:cNvCxnSpPr/>
        </xdr:nvCxnSpPr>
        <xdr:spPr>
          <a:xfrm flipH="1">
            <a:off x="13241694" y="1266809"/>
            <a:ext cx="30625" cy="4841702"/>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2" name="TextBox 111">
            <a:extLst>
              <a:ext uri="{FF2B5EF4-FFF2-40B4-BE49-F238E27FC236}">
                <a16:creationId xmlns:a16="http://schemas.microsoft.com/office/drawing/2014/main" id="{B5495036-1EFE-C400-99BA-CCF10C854448}"/>
              </a:ext>
            </a:extLst>
          </xdr:cNvPr>
          <xdr:cNvSpPr txBox="1"/>
        </xdr:nvSpPr>
        <xdr:spPr>
          <a:xfrm>
            <a:off x="12004331" y="1000082"/>
            <a:ext cx="389277" cy="244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113" name="TextBox 112">
            <a:extLst>
              <a:ext uri="{FF2B5EF4-FFF2-40B4-BE49-F238E27FC236}">
                <a16:creationId xmlns:a16="http://schemas.microsoft.com/office/drawing/2014/main" id="{DA59DC67-7797-3958-3299-2E92F34FD4E1}"/>
              </a:ext>
            </a:extLst>
          </xdr:cNvPr>
          <xdr:cNvSpPr txBox="1"/>
        </xdr:nvSpPr>
        <xdr:spPr>
          <a:xfrm>
            <a:off x="12419042" y="1001605"/>
            <a:ext cx="362196" cy="199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114" name="TextBox 113">
            <a:extLst>
              <a:ext uri="{FF2B5EF4-FFF2-40B4-BE49-F238E27FC236}">
                <a16:creationId xmlns:a16="http://schemas.microsoft.com/office/drawing/2014/main" id="{19EA0354-7323-64B2-0091-2E5EE93A4A04}"/>
              </a:ext>
            </a:extLst>
          </xdr:cNvPr>
          <xdr:cNvSpPr txBox="1"/>
        </xdr:nvSpPr>
        <xdr:spPr>
          <a:xfrm>
            <a:off x="12830462" y="988251"/>
            <a:ext cx="386164" cy="190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115" name="TextBox 114">
            <a:extLst>
              <a:ext uri="{FF2B5EF4-FFF2-40B4-BE49-F238E27FC236}">
                <a16:creationId xmlns:a16="http://schemas.microsoft.com/office/drawing/2014/main" id="{9DAC108A-118F-FEF8-3E77-269B09C6C41A}"/>
              </a:ext>
            </a:extLst>
          </xdr:cNvPr>
          <xdr:cNvSpPr txBox="1"/>
        </xdr:nvSpPr>
        <xdr:spPr>
          <a:xfrm>
            <a:off x="13239034" y="986993"/>
            <a:ext cx="392514" cy="243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116" name="TextBox 115">
            <a:extLst>
              <a:ext uri="{FF2B5EF4-FFF2-40B4-BE49-F238E27FC236}">
                <a16:creationId xmlns:a16="http://schemas.microsoft.com/office/drawing/2014/main" id="{A0FD4AAC-3F16-4D52-2987-A61A93C3609F}"/>
              </a:ext>
            </a:extLst>
          </xdr:cNvPr>
          <xdr:cNvSpPr txBox="1"/>
        </xdr:nvSpPr>
        <xdr:spPr>
          <a:xfrm>
            <a:off x="13664489" y="988304"/>
            <a:ext cx="370289" cy="222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17" name="TextBox 116">
            <a:extLst>
              <a:ext uri="{FF2B5EF4-FFF2-40B4-BE49-F238E27FC236}">
                <a16:creationId xmlns:a16="http://schemas.microsoft.com/office/drawing/2014/main" id="{6F2C3AA4-3276-FC7A-3D77-E4217314DEDA}"/>
              </a:ext>
            </a:extLst>
          </xdr:cNvPr>
          <xdr:cNvSpPr txBox="1"/>
        </xdr:nvSpPr>
        <xdr:spPr>
          <a:xfrm>
            <a:off x="14070583" y="979666"/>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118" name="TextBox 117">
            <a:extLst>
              <a:ext uri="{FF2B5EF4-FFF2-40B4-BE49-F238E27FC236}">
                <a16:creationId xmlns:a16="http://schemas.microsoft.com/office/drawing/2014/main" id="{95ECDF01-AA3B-A4AA-9E95-77A0E0F3DFB8}"/>
              </a:ext>
            </a:extLst>
          </xdr:cNvPr>
          <xdr:cNvSpPr txBox="1"/>
        </xdr:nvSpPr>
        <xdr:spPr>
          <a:xfrm>
            <a:off x="12018659" y="652343"/>
            <a:ext cx="742518" cy="217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solidFill>
                  <a:schemeClr val="tx1"/>
                </a:solidFill>
              </a:rPr>
              <a:t>Baseline</a:t>
            </a:r>
            <a:endParaRPr lang="en-US" sz="1100" b="1">
              <a:solidFill>
                <a:schemeClr val="tx1"/>
              </a:solidFill>
            </a:endParaRPr>
          </a:p>
        </xdr:txBody>
      </xdr:sp>
      <xdr:sp macro="" textlink="">
        <xdr:nvSpPr>
          <xdr:cNvPr id="119" name="TextBox 118">
            <a:extLst>
              <a:ext uri="{FF2B5EF4-FFF2-40B4-BE49-F238E27FC236}">
                <a16:creationId xmlns:a16="http://schemas.microsoft.com/office/drawing/2014/main" id="{CFBF9510-E22D-6A41-9A5E-27BFB130B681}"/>
              </a:ext>
            </a:extLst>
          </xdr:cNvPr>
          <xdr:cNvSpPr txBox="1"/>
        </xdr:nvSpPr>
        <xdr:spPr>
          <a:xfrm>
            <a:off x="13539230" y="655479"/>
            <a:ext cx="1084968" cy="212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a:t>Intervention</a:t>
            </a:r>
            <a:endParaRPr lang="en-US" sz="1100" b="1"/>
          </a:p>
        </xdr:txBody>
      </xdr:sp>
      <xdr:sp macro="" textlink="">
        <xdr:nvSpPr>
          <xdr:cNvPr id="120" name="TextBox 119">
            <a:extLst>
              <a:ext uri="{FF2B5EF4-FFF2-40B4-BE49-F238E27FC236}">
                <a16:creationId xmlns:a16="http://schemas.microsoft.com/office/drawing/2014/main" id="{2CCA948C-012C-E29F-2332-E656B31EA414}"/>
              </a:ext>
            </a:extLst>
          </xdr:cNvPr>
          <xdr:cNvSpPr txBox="1"/>
        </xdr:nvSpPr>
        <xdr:spPr>
          <a:xfrm>
            <a:off x="13564326" y="851078"/>
            <a:ext cx="1049662" cy="1110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a:t>
            </a:r>
            <a:r>
              <a:rPr lang="en-US" sz="1100" i="1" baseline="0">
                <a:solidFill>
                  <a:schemeClr val="bg1">
                    <a:lumMod val="50000"/>
                  </a:schemeClr>
                </a:solidFill>
              </a:rPr>
              <a:t> Year</a:t>
            </a:r>
            <a:endParaRPr lang="en-US" sz="1100" i="1">
              <a:solidFill>
                <a:schemeClr val="bg1">
                  <a:lumMod val="50000"/>
                </a:schemeClr>
              </a:solidFill>
            </a:endParaRPr>
          </a:p>
        </xdr:txBody>
      </xdr:sp>
      <xdr:sp macro="" textlink="">
        <xdr:nvSpPr>
          <xdr:cNvPr id="121" name="TextBox 120">
            <a:extLst>
              <a:ext uri="{FF2B5EF4-FFF2-40B4-BE49-F238E27FC236}">
                <a16:creationId xmlns:a16="http://schemas.microsoft.com/office/drawing/2014/main" id="{90A324F6-6E42-F0DE-4423-57E0527BF437}"/>
              </a:ext>
            </a:extLst>
          </xdr:cNvPr>
          <xdr:cNvSpPr txBox="1"/>
        </xdr:nvSpPr>
        <xdr:spPr>
          <a:xfrm>
            <a:off x="11863518" y="842608"/>
            <a:ext cx="1084996" cy="131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solidFill>
                  <a:schemeClr val="bg1">
                    <a:lumMod val="50000"/>
                  </a:schemeClr>
                </a:solidFill>
              </a:rPr>
              <a:t>Measurement Year</a:t>
            </a:r>
          </a:p>
        </xdr:txBody>
      </xdr:sp>
      <xdr:cxnSp macro="">
        <xdr:nvCxnSpPr>
          <xdr:cNvPr id="122" name="Straight Connector 121">
            <a:extLst>
              <a:ext uri="{FF2B5EF4-FFF2-40B4-BE49-F238E27FC236}">
                <a16:creationId xmlns:a16="http://schemas.microsoft.com/office/drawing/2014/main" id="{88E675C7-CDB3-3F4C-2592-28E2F4BFEE11}"/>
              </a:ext>
            </a:extLst>
          </xdr:cNvPr>
          <xdr:cNvCxnSpPr/>
        </xdr:nvCxnSpPr>
        <xdr:spPr>
          <a:xfrm flipH="1">
            <a:off x="14101357" y="1268334"/>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3" name="Straight Connector 122">
            <a:extLst>
              <a:ext uri="{FF2B5EF4-FFF2-40B4-BE49-F238E27FC236}">
                <a16:creationId xmlns:a16="http://schemas.microsoft.com/office/drawing/2014/main" id="{5F026280-76DD-6546-9389-9A4A172DF724}"/>
              </a:ext>
            </a:extLst>
          </xdr:cNvPr>
          <xdr:cNvCxnSpPr/>
        </xdr:nvCxnSpPr>
        <xdr:spPr>
          <a:xfrm flipH="1">
            <a:off x="14523809" y="1315276"/>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24" name="TextBox 123">
            <a:extLst>
              <a:ext uri="{FF2B5EF4-FFF2-40B4-BE49-F238E27FC236}">
                <a16:creationId xmlns:a16="http://schemas.microsoft.com/office/drawing/2014/main" id="{F1B73CCE-984F-59D4-9518-C8F03189E7D9}"/>
              </a:ext>
            </a:extLst>
          </xdr:cNvPr>
          <xdr:cNvSpPr txBox="1"/>
        </xdr:nvSpPr>
        <xdr:spPr>
          <a:xfrm>
            <a:off x="14485089" y="982033"/>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125" name="TextBox 124">
            <a:extLst>
              <a:ext uri="{FF2B5EF4-FFF2-40B4-BE49-F238E27FC236}">
                <a16:creationId xmlns:a16="http://schemas.microsoft.com/office/drawing/2014/main" id="{934F14B3-9C21-FB47-4E0E-4A780EF89932}"/>
              </a:ext>
            </a:extLst>
          </xdr:cNvPr>
          <xdr:cNvSpPr txBox="1"/>
        </xdr:nvSpPr>
        <xdr:spPr>
          <a:xfrm>
            <a:off x="14881575" y="975325"/>
            <a:ext cx="379814" cy="259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cxnSp macro="">
        <xdr:nvCxnSpPr>
          <xdr:cNvPr id="126" name="Straight Connector 125">
            <a:extLst>
              <a:ext uri="{FF2B5EF4-FFF2-40B4-BE49-F238E27FC236}">
                <a16:creationId xmlns:a16="http://schemas.microsoft.com/office/drawing/2014/main" id="{161FF993-68EC-1429-C0CD-3C9156587A66}"/>
              </a:ext>
            </a:extLst>
          </xdr:cNvPr>
          <xdr:cNvCxnSpPr/>
        </xdr:nvCxnSpPr>
        <xdr:spPr>
          <a:xfrm flipH="1">
            <a:off x="14957984" y="1317643"/>
            <a:ext cx="39603" cy="4847826"/>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64409</xdr:colOff>
      <xdr:row>0</xdr:row>
      <xdr:rowOff>59531</xdr:rowOff>
    </xdr:from>
    <xdr:to>
      <xdr:col>22</xdr:col>
      <xdr:colOff>557893</xdr:colOff>
      <xdr:row>83</xdr:row>
      <xdr:rowOff>163285</xdr:rowOff>
    </xdr:to>
    <xdr:sp macro="" textlink="">
      <xdr:nvSpPr>
        <xdr:cNvPr id="160" name="Rectangle 159">
          <a:extLst>
            <a:ext uri="{FF2B5EF4-FFF2-40B4-BE49-F238E27FC236}">
              <a16:creationId xmlns:a16="http://schemas.microsoft.com/office/drawing/2014/main" id="{63386D00-8C51-475D-8505-436F21C0BE69}"/>
            </a:ext>
          </a:extLst>
        </xdr:cNvPr>
        <xdr:cNvSpPr/>
      </xdr:nvSpPr>
      <xdr:spPr>
        <a:xfrm>
          <a:off x="64409" y="59531"/>
          <a:ext cx="16155305" cy="16282647"/>
        </a:xfrm>
        <a:prstGeom prst="rect">
          <a:avLst/>
        </a:prstGeom>
        <a:noFill/>
        <a:ln w="19050"/>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244650</xdr:colOff>
      <xdr:row>1</xdr:row>
      <xdr:rowOff>206375</xdr:rowOff>
    </xdr:from>
    <xdr:to>
      <xdr:col>26</xdr:col>
      <xdr:colOff>151236</xdr:colOff>
      <xdr:row>78</xdr:row>
      <xdr:rowOff>107013</xdr:rowOff>
    </xdr:to>
    <xdr:grpSp>
      <xdr:nvGrpSpPr>
        <xdr:cNvPr id="2" name="Group 1">
          <a:extLst>
            <a:ext uri="{FF2B5EF4-FFF2-40B4-BE49-F238E27FC236}">
              <a16:creationId xmlns:a16="http://schemas.microsoft.com/office/drawing/2014/main" id="{988CCFCC-D104-4F29-B1DF-06235E99BC30}"/>
            </a:ext>
          </a:extLst>
        </xdr:cNvPr>
        <xdr:cNvGrpSpPr/>
      </xdr:nvGrpSpPr>
      <xdr:grpSpPr>
        <a:xfrm>
          <a:off x="244650" y="381000"/>
          <a:ext cx="17750086" cy="15947088"/>
          <a:chOff x="615587" y="5678599"/>
          <a:chExt cx="17846743" cy="13491317"/>
        </a:xfrm>
      </xdr:grpSpPr>
      <xdr:graphicFrame macro="">
        <xdr:nvGraphicFramePr>
          <xdr:cNvPr id="3" name="Chart 2">
            <a:extLst>
              <a:ext uri="{FF2B5EF4-FFF2-40B4-BE49-F238E27FC236}">
                <a16:creationId xmlns:a16="http://schemas.microsoft.com/office/drawing/2014/main" id="{4C374586-903A-449B-80DE-F8D81EAB1F69}"/>
              </a:ext>
            </a:extLst>
          </xdr:cNvPr>
          <xdr:cNvGraphicFramePr>
            <a:graphicFrameLocks/>
          </xdr:cNvGraphicFramePr>
        </xdr:nvGraphicFramePr>
        <xdr:xfrm>
          <a:off x="637983" y="7113476"/>
          <a:ext cx="3880393" cy="5754396"/>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4" name="Group 3">
            <a:extLst>
              <a:ext uri="{FF2B5EF4-FFF2-40B4-BE49-F238E27FC236}">
                <a16:creationId xmlns:a16="http://schemas.microsoft.com/office/drawing/2014/main" id="{8C18F24B-3B85-4F8C-AD56-67392B4D2363}"/>
              </a:ext>
            </a:extLst>
          </xdr:cNvPr>
          <xdr:cNvGrpSpPr/>
        </xdr:nvGrpSpPr>
        <xdr:grpSpPr>
          <a:xfrm>
            <a:off x="615587" y="5678599"/>
            <a:ext cx="17846743" cy="13491317"/>
            <a:chOff x="62762" y="-769993"/>
            <a:chExt cx="17876173" cy="12868244"/>
          </a:xfrm>
        </xdr:grpSpPr>
        <xdr:grpSp>
          <xdr:nvGrpSpPr>
            <xdr:cNvPr id="5" name="Group 4">
              <a:extLst>
                <a:ext uri="{FF2B5EF4-FFF2-40B4-BE49-F238E27FC236}">
                  <a16:creationId xmlns:a16="http://schemas.microsoft.com/office/drawing/2014/main" id="{131A7975-DB63-447E-8A0B-A7E227DF4356}"/>
                </a:ext>
              </a:extLst>
            </xdr:cNvPr>
            <xdr:cNvGrpSpPr/>
          </xdr:nvGrpSpPr>
          <xdr:grpSpPr>
            <a:xfrm>
              <a:off x="62762" y="-769993"/>
              <a:ext cx="17876173" cy="12868244"/>
              <a:chOff x="-663" y="-1231223"/>
              <a:chExt cx="12015892" cy="14122844"/>
            </a:xfrm>
          </xdr:grpSpPr>
          <xdr:sp macro="" textlink="">
            <xdr:nvSpPr>
              <xdr:cNvPr id="16" name="TextBox 15">
                <a:extLst>
                  <a:ext uri="{FF2B5EF4-FFF2-40B4-BE49-F238E27FC236}">
                    <a16:creationId xmlns:a16="http://schemas.microsoft.com/office/drawing/2014/main" id="{49AEDDA8-748C-4E45-AFB7-0B33B88E22CD}"/>
                  </a:ext>
                </a:extLst>
              </xdr:cNvPr>
              <xdr:cNvSpPr txBox="1"/>
            </xdr:nvSpPr>
            <xdr:spPr>
              <a:xfrm>
                <a:off x="-663" y="-1231223"/>
                <a:ext cx="9564792" cy="670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2000" b="1" baseline="0">
                    <a:latin typeface="+mj-lt"/>
                    <a:ea typeface="Open Sans" panose="020B0606030504020204" pitchFamily="34" charset="0"/>
                    <a:cs typeface="Open Sans" panose="020B0606030504020204" pitchFamily="34" charset="0"/>
                  </a:rPr>
                  <a:t>Proportion of patients ever vaccinated or documented, as of the most recently reported quarter</a:t>
                </a:r>
              </a:p>
              <a:p>
                <a:pPr algn="l"/>
                <a:r>
                  <a:rPr lang="en-US" sz="1400" b="1" i="1" baseline="0">
                    <a:latin typeface="+mj-lt"/>
                    <a:ea typeface="Open Sans" panose="020B0606030504020204" pitchFamily="34" charset="0"/>
                    <a:cs typeface="Open Sans" panose="020B0606030504020204" pitchFamily="34" charset="0"/>
                  </a:rPr>
                  <a:t>This plot displays the </a:t>
                </a:r>
                <a:r>
                  <a:rPr lang="en-US" sz="1400" b="1" i="1" u="sng" baseline="0">
                    <a:latin typeface="+mj-lt"/>
                    <a:ea typeface="Open Sans" panose="020B0606030504020204" pitchFamily="34" charset="0"/>
                    <a:cs typeface="Open Sans" panose="020B0606030504020204" pitchFamily="34" charset="0"/>
                  </a:rPr>
                  <a:t>most recently reported RQ </a:t>
                </a:r>
                <a:r>
                  <a:rPr lang="en-US" sz="1400" b="1" i="1" baseline="0">
                    <a:latin typeface="+mj-lt"/>
                    <a:ea typeface="Open Sans" panose="020B0606030504020204" pitchFamily="34" charset="0"/>
                    <a:cs typeface="Open Sans" panose="020B0606030504020204" pitchFamily="34" charset="0"/>
                  </a:rPr>
                  <a:t>compared to </a:t>
                </a:r>
                <a:r>
                  <a:rPr lang="en-US" sz="1400" b="1" i="1" u="sng" baseline="0">
                    <a:latin typeface="+mj-lt"/>
                    <a:ea typeface="Open Sans" panose="020B0606030504020204" pitchFamily="34" charset="0"/>
                    <a:cs typeface="Open Sans" panose="020B0606030504020204" pitchFamily="34" charset="0"/>
                  </a:rPr>
                  <a:t>same RQ's in previous years</a:t>
                </a:r>
                <a:r>
                  <a:rPr lang="en-US" sz="1400" b="1" i="1" baseline="0">
                    <a:latin typeface="+mj-lt"/>
                    <a:ea typeface="Open Sans" panose="020B0606030504020204" pitchFamily="34" charset="0"/>
                    <a:cs typeface="Open Sans" panose="020B0606030504020204" pitchFamily="34" charset="0"/>
                  </a:rPr>
                  <a:t> (e.g., if the current RQ is Q3 2022, this plot will display all Q3's) </a:t>
                </a:r>
                <a:endParaRPr lang="en-US" sz="1400" b="1" i="1">
                  <a:latin typeface="+mj-lt"/>
                  <a:ea typeface="Open Sans" panose="020B0606030504020204" pitchFamily="34" charset="0"/>
                  <a:cs typeface="Open Sans" panose="020B0606030504020204" pitchFamily="34" charset="0"/>
                </a:endParaRPr>
              </a:p>
            </xdr:txBody>
          </xdr:sp>
          <xdr:graphicFrame macro="">
            <xdr:nvGraphicFramePr>
              <xdr:cNvPr id="17" name="Chart 16">
                <a:extLst>
                  <a:ext uri="{FF2B5EF4-FFF2-40B4-BE49-F238E27FC236}">
                    <a16:creationId xmlns:a16="http://schemas.microsoft.com/office/drawing/2014/main" id="{2FA7C1C0-4FA0-43E7-9E85-8C207B041156}"/>
                  </a:ext>
                </a:extLst>
              </xdr:cNvPr>
              <xdr:cNvGraphicFramePr>
                <a:graphicFrameLocks/>
              </xdr:cNvGraphicFramePr>
            </xdr:nvGraphicFramePr>
            <xdr:xfrm>
              <a:off x="2599777" y="294153"/>
              <a:ext cx="2344253" cy="6047409"/>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18" name="Straight Connector 17">
                <a:extLst>
                  <a:ext uri="{FF2B5EF4-FFF2-40B4-BE49-F238E27FC236}">
                    <a16:creationId xmlns:a16="http://schemas.microsoft.com/office/drawing/2014/main" id="{B6FB490A-8089-405D-A244-3E87D9E64FA1}"/>
                  </a:ext>
                </a:extLst>
              </xdr:cNvPr>
              <xdr:cNvCxnSpPr/>
            </xdr:nvCxnSpPr>
            <xdr:spPr>
              <a:xfrm flipH="1">
                <a:off x="3237813" y="591009"/>
                <a:ext cx="9067" cy="5268806"/>
              </a:xfrm>
              <a:prstGeom prst="line">
                <a:avLst/>
              </a:prstGeom>
              <a:ln>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19" name="Chart 18">
                <a:extLst>
                  <a:ext uri="{FF2B5EF4-FFF2-40B4-BE49-F238E27FC236}">
                    <a16:creationId xmlns:a16="http://schemas.microsoft.com/office/drawing/2014/main" id="{495A2526-DFF0-4973-AF01-A051983BBC97}"/>
                  </a:ext>
                </a:extLst>
              </xdr:cNvPr>
              <xdr:cNvGraphicFramePr>
                <a:graphicFrameLocks/>
              </xdr:cNvGraphicFramePr>
            </xdr:nvGraphicFramePr>
            <xdr:xfrm>
              <a:off x="4943360" y="294154"/>
              <a:ext cx="2344770" cy="604408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0" name="Chart 19">
                <a:extLst>
                  <a:ext uri="{FF2B5EF4-FFF2-40B4-BE49-F238E27FC236}">
                    <a16:creationId xmlns:a16="http://schemas.microsoft.com/office/drawing/2014/main" id="{0CD0D737-DF2A-4EB3-A8AF-8CA326555BEC}"/>
                  </a:ext>
                </a:extLst>
              </xdr:cNvPr>
              <xdr:cNvGraphicFramePr>
                <a:graphicFrameLocks/>
              </xdr:cNvGraphicFramePr>
            </xdr:nvGraphicFramePr>
            <xdr:xfrm>
              <a:off x="7286357" y="282488"/>
              <a:ext cx="2344770" cy="6055754"/>
            </xdr:xfrm>
            <a:graphic>
              <a:graphicData uri="http://schemas.openxmlformats.org/drawingml/2006/chart">
                <c:chart xmlns:c="http://schemas.openxmlformats.org/drawingml/2006/chart" xmlns:r="http://schemas.openxmlformats.org/officeDocument/2006/relationships" r:id="rId4"/>
              </a:graphicData>
            </a:graphic>
          </xdr:graphicFrame>
          <xdr:cxnSp macro="">
            <xdr:nvCxnSpPr>
              <xdr:cNvPr id="21" name="Straight Connector 20">
                <a:extLst>
                  <a:ext uri="{FF2B5EF4-FFF2-40B4-BE49-F238E27FC236}">
                    <a16:creationId xmlns:a16="http://schemas.microsoft.com/office/drawing/2014/main" id="{BF06E685-AE63-40AE-B67F-B516A6E2DA28}"/>
                  </a:ext>
                </a:extLst>
              </xdr:cNvPr>
              <xdr:cNvCxnSpPr/>
            </xdr:nvCxnSpPr>
            <xdr:spPr>
              <a:xfrm flipH="1">
                <a:off x="913970" y="594177"/>
                <a:ext cx="9067" cy="5268806"/>
              </a:xfrm>
              <a:prstGeom prst="line">
                <a:avLst/>
              </a:prstGeom>
              <a:ln>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6B421A03-2A95-4C7F-AEE3-D9CB4A773D73}"/>
                  </a:ext>
                </a:extLst>
              </xdr:cNvPr>
              <xdr:cNvCxnSpPr/>
            </xdr:nvCxnSpPr>
            <xdr:spPr>
              <a:xfrm flipH="1">
                <a:off x="5569140" y="546863"/>
                <a:ext cx="9067" cy="5268806"/>
              </a:xfrm>
              <a:prstGeom prst="line">
                <a:avLst/>
              </a:prstGeom>
              <a:ln>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3" name="Straight Connector 22">
                <a:extLst>
                  <a:ext uri="{FF2B5EF4-FFF2-40B4-BE49-F238E27FC236}">
                    <a16:creationId xmlns:a16="http://schemas.microsoft.com/office/drawing/2014/main" id="{D56546E0-8530-4858-895C-39579660A2A3}"/>
                  </a:ext>
                </a:extLst>
              </xdr:cNvPr>
              <xdr:cNvCxnSpPr/>
            </xdr:nvCxnSpPr>
            <xdr:spPr>
              <a:xfrm flipH="1">
                <a:off x="7914310" y="597863"/>
                <a:ext cx="9067" cy="5268806"/>
              </a:xfrm>
              <a:prstGeom prst="line">
                <a:avLst/>
              </a:prstGeom>
              <a:ln>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24" name="Chart 23">
                <a:extLst>
                  <a:ext uri="{FF2B5EF4-FFF2-40B4-BE49-F238E27FC236}">
                    <a16:creationId xmlns:a16="http://schemas.microsoft.com/office/drawing/2014/main" id="{20BDA811-5010-4CAD-BE37-68907600547B}"/>
                  </a:ext>
                </a:extLst>
              </xdr:cNvPr>
              <xdr:cNvGraphicFramePr>
                <a:graphicFrameLocks/>
              </xdr:cNvGraphicFramePr>
            </xdr:nvGraphicFramePr>
            <xdr:xfrm>
              <a:off x="9670459" y="282488"/>
              <a:ext cx="2344770" cy="6055755"/>
            </xdr:xfrm>
            <a:graphic>
              <a:graphicData uri="http://schemas.openxmlformats.org/drawingml/2006/chart">
                <c:chart xmlns:c="http://schemas.openxmlformats.org/drawingml/2006/chart" xmlns:r="http://schemas.openxmlformats.org/officeDocument/2006/relationships" r:id="rId5"/>
              </a:graphicData>
            </a:graphic>
          </xdr:graphicFrame>
          <xdr:cxnSp macro="">
            <xdr:nvCxnSpPr>
              <xdr:cNvPr id="25" name="Straight Connector 24">
                <a:extLst>
                  <a:ext uri="{FF2B5EF4-FFF2-40B4-BE49-F238E27FC236}">
                    <a16:creationId xmlns:a16="http://schemas.microsoft.com/office/drawing/2014/main" id="{DD7EC69D-40A4-441A-BFAC-C73633BEBE38}"/>
                  </a:ext>
                </a:extLst>
              </xdr:cNvPr>
              <xdr:cNvCxnSpPr/>
            </xdr:nvCxnSpPr>
            <xdr:spPr>
              <a:xfrm flipH="1">
                <a:off x="10298411" y="527000"/>
                <a:ext cx="9067" cy="5268806"/>
              </a:xfrm>
              <a:prstGeom prst="line">
                <a:avLst/>
              </a:prstGeom>
              <a:ln>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27" name="Chart 26">
                <a:extLst>
                  <a:ext uri="{FF2B5EF4-FFF2-40B4-BE49-F238E27FC236}">
                    <a16:creationId xmlns:a16="http://schemas.microsoft.com/office/drawing/2014/main" id="{46BD360A-F167-870F-324E-49D75A180732}"/>
                  </a:ext>
                </a:extLst>
              </xdr:cNvPr>
              <xdr:cNvGraphicFramePr>
                <a:graphicFrameLocks/>
              </xdr:cNvGraphicFramePr>
            </xdr:nvGraphicFramePr>
            <xdr:xfrm>
              <a:off x="1520749" y="6835866"/>
              <a:ext cx="2344770" cy="6055755"/>
            </xdr:xfrm>
            <a:graphic>
              <a:graphicData uri="http://schemas.openxmlformats.org/drawingml/2006/chart">
                <c:chart xmlns:c="http://schemas.openxmlformats.org/drawingml/2006/chart" xmlns:r="http://schemas.openxmlformats.org/officeDocument/2006/relationships" r:id="rId6"/>
              </a:graphicData>
            </a:graphic>
          </xdr:graphicFrame>
          <xdr:cxnSp macro="">
            <xdr:nvCxnSpPr>
              <xdr:cNvPr id="28" name="Straight Connector 27">
                <a:extLst>
                  <a:ext uri="{FF2B5EF4-FFF2-40B4-BE49-F238E27FC236}">
                    <a16:creationId xmlns:a16="http://schemas.microsoft.com/office/drawing/2014/main" id="{65D0A63A-157E-D9AD-81A4-80F257C0613F}"/>
                  </a:ext>
                </a:extLst>
              </xdr:cNvPr>
              <xdr:cNvCxnSpPr/>
            </xdr:nvCxnSpPr>
            <xdr:spPr>
              <a:xfrm flipH="1">
                <a:off x="2148700" y="7080379"/>
                <a:ext cx="9067" cy="5268806"/>
              </a:xfrm>
              <a:prstGeom prst="line">
                <a:avLst/>
              </a:prstGeom>
              <a:ln>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31" name="Chart 30">
                <a:extLst>
                  <a:ext uri="{FF2B5EF4-FFF2-40B4-BE49-F238E27FC236}">
                    <a16:creationId xmlns:a16="http://schemas.microsoft.com/office/drawing/2014/main" id="{03E5B663-FA34-3D2B-ACE6-B47069D1E0A7}"/>
                  </a:ext>
                </a:extLst>
              </xdr:cNvPr>
              <xdr:cNvGraphicFramePr>
                <a:graphicFrameLocks/>
              </xdr:cNvGraphicFramePr>
            </xdr:nvGraphicFramePr>
            <xdr:xfrm>
              <a:off x="4987634" y="6814402"/>
              <a:ext cx="2344770" cy="6055755"/>
            </xdr:xfrm>
            <a:graphic>
              <a:graphicData uri="http://schemas.openxmlformats.org/drawingml/2006/chart">
                <c:chart xmlns:c="http://schemas.openxmlformats.org/drawingml/2006/chart" xmlns:r="http://schemas.openxmlformats.org/officeDocument/2006/relationships" r:id="rId7"/>
              </a:graphicData>
            </a:graphic>
          </xdr:graphicFrame>
          <xdr:cxnSp macro="">
            <xdr:nvCxnSpPr>
              <xdr:cNvPr id="32" name="Straight Connector 31">
                <a:extLst>
                  <a:ext uri="{FF2B5EF4-FFF2-40B4-BE49-F238E27FC236}">
                    <a16:creationId xmlns:a16="http://schemas.microsoft.com/office/drawing/2014/main" id="{22A63028-B6D9-964F-3F00-54EBE96DF6C8}"/>
                  </a:ext>
                </a:extLst>
              </xdr:cNvPr>
              <xdr:cNvCxnSpPr/>
            </xdr:nvCxnSpPr>
            <xdr:spPr>
              <a:xfrm flipH="1">
                <a:off x="5615584" y="7058915"/>
                <a:ext cx="9067" cy="5268806"/>
              </a:xfrm>
              <a:prstGeom prst="line">
                <a:avLst/>
              </a:prstGeom>
              <a:ln>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35" name="Chart 34">
                <a:extLst>
                  <a:ext uri="{FF2B5EF4-FFF2-40B4-BE49-F238E27FC236}">
                    <a16:creationId xmlns:a16="http://schemas.microsoft.com/office/drawing/2014/main" id="{6B1B084C-0B51-3EC4-5EB6-B54D51B0E4DA}"/>
                  </a:ext>
                </a:extLst>
              </xdr:cNvPr>
              <xdr:cNvGraphicFramePr>
                <a:graphicFrameLocks/>
              </xdr:cNvGraphicFramePr>
            </xdr:nvGraphicFramePr>
            <xdr:xfrm>
              <a:off x="8517847" y="6828731"/>
              <a:ext cx="2344770" cy="6055755"/>
            </xdr:xfrm>
            <a:graphic>
              <a:graphicData uri="http://schemas.openxmlformats.org/drawingml/2006/chart">
                <c:chart xmlns:c="http://schemas.openxmlformats.org/drawingml/2006/chart" xmlns:r="http://schemas.openxmlformats.org/officeDocument/2006/relationships" r:id="rId8"/>
              </a:graphicData>
            </a:graphic>
          </xdr:graphicFrame>
          <xdr:cxnSp macro="">
            <xdr:nvCxnSpPr>
              <xdr:cNvPr id="36" name="Straight Connector 35">
                <a:extLst>
                  <a:ext uri="{FF2B5EF4-FFF2-40B4-BE49-F238E27FC236}">
                    <a16:creationId xmlns:a16="http://schemas.microsoft.com/office/drawing/2014/main" id="{FCE65BD6-5288-A698-7E46-F6FBF22BC8CE}"/>
                  </a:ext>
                </a:extLst>
              </xdr:cNvPr>
              <xdr:cNvCxnSpPr/>
            </xdr:nvCxnSpPr>
            <xdr:spPr>
              <a:xfrm flipH="1">
                <a:off x="9145799" y="7073245"/>
                <a:ext cx="9067" cy="5268806"/>
              </a:xfrm>
              <a:prstGeom prst="line">
                <a:avLst/>
              </a:prstGeom>
              <a:ln>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5">
              <a:extLst>
                <a:ext uri="{FF2B5EF4-FFF2-40B4-BE49-F238E27FC236}">
                  <a16:creationId xmlns:a16="http://schemas.microsoft.com/office/drawing/2014/main" id="{FEEA2963-F362-4FD9-8545-7E652E45D87B}"/>
                </a:ext>
              </a:extLst>
            </xdr:cNvPr>
            <xdr:cNvSpPr txBox="1"/>
          </xdr:nvSpPr>
          <xdr:spPr>
            <a:xfrm>
              <a:off x="556225" y="760807"/>
              <a:ext cx="761735" cy="231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tx1"/>
                  </a:solidFill>
                </a:rPr>
                <a:t>Baseline</a:t>
              </a:r>
            </a:p>
          </xdr:txBody>
        </xdr:sp>
        <xdr:sp macro="" textlink="">
          <xdr:nvSpPr>
            <xdr:cNvPr id="7" name="TextBox 6">
              <a:extLst>
                <a:ext uri="{FF2B5EF4-FFF2-40B4-BE49-F238E27FC236}">
                  <a16:creationId xmlns:a16="http://schemas.microsoft.com/office/drawing/2014/main" id="{7EA66F61-224F-4EEA-B3F2-16C89F5263BB}"/>
                </a:ext>
              </a:extLst>
            </xdr:cNvPr>
            <xdr:cNvSpPr txBox="1"/>
          </xdr:nvSpPr>
          <xdr:spPr>
            <a:xfrm>
              <a:off x="2035625" y="739551"/>
              <a:ext cx="910907" cy="231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Intervention</a:t>
              </a:r>
            </a:p>
          </xdr:txBody>
        </xdr:sp>
        <xdr:sp macro="" textlink="">
          <xdr:nvSpPr>
            <xdr:cNvPr id="8" name="TextBox 7">
              <a:extLst>
                <a:ext uri="{FF2B5EF4-FFF2-40B4-BE49-F238E27FC236}">
                  <a16:creationId xmlns:a16="http://schemas.microsoft.com/office/drawing/2014/main" id="{66D2E981-BE24-4C6A-9287-C826F5888D03}"/>
                </a:ext>
              </a:extLst>
            </xdr:cNvPr>
            <xdr:cNvSpPr txBox="1"/>
          </xdr:nvSpPr>
          <xdr:spPr>
            <a:xfrm>
              <a:off x="4049909" y="724320"/>
              <a:ext cx="764909" cy="236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tx1"/>
                  </a:solidFill>
                </a:rPr>
                <a:t>Baseline</a:t>
              </a:r>
            </a:p>
          </xdr:txBody>
        </xdr:sp>
        <xdr:sp macro="" textlink="">
          <xdr:nvSpPr>
            <xdr:cNvPr id="9" name="TextBox 8">
              <a:extLst>
                <a:ext uri="{FF2B5EF4-FFF2-40B4-BE49-F238E27FC236}">
                  <a16:creationId xmlns:a16="http://schemas.microsoft.com/office/drawing/2014/main" id="{10EDF220-14B8-427F-81CF-B3C306785AAE}"/>
                </a:ext>
              </a:extLst>
            </xdr:cNvPr>
            <xdr:cNvSpPr txBox="1"/>
          </xdr:nvSpPr>
          <xdr:spPr>
            <a:xfrm>
              <a:off x="5492398" y="724705"/>
              <a:ext cx="914081" cy="204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Intervention</a:t>
              </a:r>
            </a:p>
          </xdr:txBody>
        </xdr:sp>
        <xdr:sp macro="" textlink="">
          <xdr:nvSpPr>
            <xdr:cNvPr id="10" name="TextBox 9">
              <a:extLst>
                <a:ext uri="{FF2B5EF4-FFF2-40B4-BE49-F238E27FC236}">
                  <a16:creationId xmlns:a16="http://schemas.microsoft.com/office/drawing/2014/main" id="{D10D2765-6A88-4F14-A605-C1F09D946A38}"/>
                </a:ext>
              </a:extLst>
            </xdr:cNvPr>
            <xdr:cNvSpPr txBox="1"/>
          </xdr:nvSpPr>
          <xdr:spPr>
            <a:xfrm>
              <a:off x="7561743" y="687667"/>
              <a:ext cx="761735" cy="2867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tx1"/>
                  </a:solidFill>
                </a:rPr>
                <a:t>Baseline</a:t>
              </a:r>
            </a:p>
          </xdr:txBody>
        </xdr:sp>
        <xdr:sp macro="" textlink="">
          <xdr:nvSpPr>
            <xdr:cNvPr id="11" name="TextBox 10">
              <a:extLst>
                <a:ext uri="{FF2B5EF4-FFF2-40B4-BE49-F238E27FC236}">
                  <a16:creationId xmlns:a16="http://schemas.microsoft.com/office/drawing/2014/main" id="{B5BC9B91-72F1-435A-B211-C728AB357DC8}"/>
                </a:ext>
              </a:extLst>
            </xdr:cNvPr>
            <xdr:cNvSpPr txBox="1"/>
          </xdr:nvSpPr>
          <xdr:spPr>
            <a:xfrm>
              <a:off x="9029223" y="692419"/>
              <a:ext cx="910907" cy="226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Intervention</a:t>
              </a:r>
            </a:p>
          </xdr:txBody>
        </xdr:sp>
        <xdr:sp macro="" textlink="">
          <xdr:nvSpPr>
            <xdr:cNvPr id="12" name="TextBox 11">
              <a:extLst>
                <a:ext uri="{FF2B5EF4-FFF2-40B4-BE49-F238E27FC236}">
                  <a16:creationId xmlns:a16="http://schemas.microsoft.com/office/drawing/2014/main" id="{5AB55E5B-CDA3-42EA-8342-D977B9FB0C09}"/>
                </a:ext>
              </a:extLst>
            </xdr:cNvPr>
            <xdr:cNvSpPr txBox="1"/>
          </xdr:nvSpPr>
          <xdr:spPr>
            <a:xfrm>
              <a:off x="11056456" y="693360"/>
              <a:ext cx="761735" cy="236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tx1"/>
                  </a:solidFill>
                </a:rPr>
                <a:t>Baseline</a:t>
              </a:r>
            </a:p>
          </xdr:txBody>
        </xdr:sp>
        <xdr:sp macro="" textlink="">
          <xdr:nvSpPr>
            <xdr:cNvPr id="13" name="TextBox 12">
              <a:extLst>
                <a:ext uri="{FF2B5EF4-FFF2-40B4-BE49-F238E27FC236}">
                  <a16:creationId xmlns:a16="http://schemas.microsoft.com/office/drawing/2014/main" id="{353D7B0E-CB5A-40E4-862D-E55212053961}"/>
                </a:ext>
              </a:extLst>
            </xdr:cNvPr>
            <xdr:cNvSpPr txBox="1"/>
          </xdr:nvSpPr>
          <xdr:spPr>
            <a:xfrm>
              <a:off x="12549069" y="687026"/>
              <a:ext cx="910907" cy="2208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Intervention</a:t>
              </a:r>
            </a:p>
          </xdr:txBody>
        </xdr:sp>
        <xdr:sp macro="" textlink="">
          <xdr:nvSpPr>
            <xdr:cNvPr id="14" name="TextBox 13">
              <a:extLst>
                <a:ext uri="{FF2B5EF4-FFF2-40B4-BE49-F238E27FC236}">
                  <a16:creationId xmlns:a16="http://schemas.microsoft.com/office/drawing/2014/main" id="{286B37F9-5A2A-4DB6-B10A-966ACFED15E7}"/>
                </a:ext>
              </a:extLst>
            </xdr:cNvPr>
            <xdr:cNvSpPr txBox="1"/>
          </xdr:nvSpPr>
          <xdr:spPr>
            <a:xfrm>
              <a:off x="14552080" y="693360"/>
              <a:ext cx="761735" cy="225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tx1"/>
                  </a:solidFill>
                </a:rPr>
                <a:t>Baseline</a:t>
              </a:r>
            </a:p>
          </xdr:txBody>
        </xdr:sp>
        <xdr:sp macro="" textlink="">
          <xdr:nvSpPr>
            <xdr:cNvPr id="15" name="TextBox 14">
              <a:extLst>
                <a:ext uri="{FF2B5EF4-FFF2-40B4-BE49-F238E27FC236}">
                  <a16:creationId xmlns:a16="http://schemas.microsoft.com/office/drawing/2014/main" id="{5F35F2A4-32FD-49F8-A15D-D562806C1FFC}"/>
                </a:ext>
              </a:extLst>
            </xdr:cNvPr>
            <xdr:cNvSpPr txBox="1"/>
          </xdr:nvSpPr>
          <xdr:spPr>
            <a:xfrm>
              <a:off x="16044691" y="687026"/>
              <a:ext cx="910907" cy="265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Intervention</a:t>
              </a:r>
            </a:p>
          </xdr:txBody>
        </xdr:sp>
        <xdr:sp macro="" textlink="">
          <xdr:nvSpPr>
            <xdr:cNvPr id="29" name="TextBox 28">
              <a:extLst>
                <a:ext uri="{FF2B5EF4-FFF2-40B4-BE49-F238E27FC236}">
                  <a16:creationId xmlns:a16="http://schemas.microsoft.com/office/drawing/2014/main" id="{9C81D3E1-04D7-7B42-3F04-383A8DF8176C}"/>
                </a:ext>
              </a:extLst>
            </xdr:cNvPr>
            <xdr:cNvSpPr txBox="1"/>
          </xdr:nvSpPr>
          <xdr:spPr>
            <a:xfrm>
              <a:off x="2454586" y="6642811"/>
              <a:ext cx="761735" cy="225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tx1"/>
                  </a:solidFill>
                </a:rPr>
                <a:t>Baseline</a:t>
              </a:r>
            </a:p>
          </xdr:txBody>
        </xdr:sp>
        <xdr:sp macro="" textlink="">
          <xdr:nvSpPr>
            <xdr:cNvPr id="30" name="TextBox 29">
              <a:extLst>
                <a:ext uri="{FF2B5EF4-FFF2-40B4-BE49-F238E27FC236}">
                  <a16:creationId xmlns:a16="http://schemas.microsoft.com/office/drawing/2014/main" id="{ADD9C30A-29F1-1E56-88EB-96B269274660}"/>
                </a:ext>
              </a:extLst>
            </xdr:cNvPr>
            <xdr:cNvSpPr txBox="1"/>
          </xdr:nvSpPr>
          <xdr:spPr>
            <a:xfrm>
              <a:off x="4001034" y="6647354"/>
              <a:ext cx="910907" cy="265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Intervention</a:t>
              </a:r>
            </a:p>
          </xdr:txBody>
        </xdr:sp>
        <xdr:sp macro="" textlink="">
          <xdr:nvSpPr>
            <xdr:cNvPr id="33" name="TextBox 32">
              <a:extLst>
                <a:ext uri="{FF2B5EF4-FFF2-40B4-BE49-F238E27FC236}">
                  <a16:creationId xmlns:a16="http://schemas.microsoft.com/office/drawing/2014/main" id="{B717A2B6-14C6-DDA7-83C2-1C3B2919A9B2}"/>
                </a:ext>
              </a:extLst>
            </xdr:cNvPr>
            <xdr:cNvSpPr txBox="1"/>
          </xdr:nvSpPr>
          <xdr:spPr>
            <a:xfrm>
              <a:off x="7598848" y="6634133"/>
              <a:ext cx="761735" cy="225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tx1"/>
                  </a:solidFill>
                </a:rPr>
                <a:t>Baseline</a:t>
              </a:r>
            </a:p>
          </xdr:txBody>
        </xdr:sp>
        <xdr:sp macro="" textlink="">
          <xdr:nvSpPr>
            <xdr:cNvPr id="34" name="TextBox 33">
              <a:extLst>
                <a:ext uri="{FF2B5EF4-FFF2-40B4-BE49-F238E27FC236}">
                  <a16:creationId xmlns:a16="http://schemas.microsoft.com/office/drawing/2014/main" id="{7000607D-DF92-3800-ECC9-6A27FF1A3A03}"/>
                </a:ext>
              </a:extLst>
            </xdr:cNvPr>
            <xdr:cNvSpPr txBox="1"/>
          </xdr:nvSpPr>
          <xdr:spPr>
            <a:xfrm>
              <a:off x="9131837" y="6627798"/>
              <a:ext cx="910907" cy="265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Intervention</a:t>
              </a:r>
            </a:p>
          </xdr:txBody>
        </xdr:sp>
        <xdr:sp macro="" textlink="">
          <xdr:nvSpPr>
            <xdr:cNvPr id="37" name="TextBox 36">
              <a:extLst>
                <a:ext uri="{FF2B5EF4-FFF2-40B4-BE49-F238E27FC236}">
                  <a16:creationId xmlns:a16="http://schemas.microsoft.com/office/drawing/2014/main" id="{50CA651F-91A4-EE9E-949E-326593C7FB1D}"/>
                </a:ext>
              </a:extLst>
            </xdr:cNvPr>
            <xdr:cNvSpPr txBox="1"/>
          </xdr:nvSpPr>
          <xdr:spPr>
            <a:xfrm>
              <a:off x="12850787" y="6647190"/>
              <a:ext cx="761735" cy="225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tx1"/>
                  </a:solidFill>
                </a:rPr>
                <a:t>Baseline</a:t>
              </a:r>
            </a:p>
          </xdr:txBody>
        </xdr:sp>
        <xdr:sp macro="" textlink="">
          <xdr:nvSpPr>
            <xdr:cNvPr id="38" name="TextBox 37">
              <a:extLst>
                <a:ext uri="{FF2B5EF4-FFF2-40B4-BE49-F238E27FC236}">
                  <a16:creationId xmlns:a16="http://schemas.microsoft.com/office/drawing/2014/main" id="{B5DFE32B-3D9E-32B7-5953-A966065A72B0}"/>
                </a:ext>
              </a:extLst>
            </xdr:cNvPr>
            <xdr:cNvSpPr txBox="1"/>
          </xdr:nvSpPr>
          <xdr:spPr>
            <a:xfrm>
              <a:off x="14383775" y="6640854"/>
              <a:ext cx="910907" cy="265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Intervention</a:t>
              </a:r>
            </a:p>
          </xdr:txBody>
        </xdr:sp>
      </xdr:grpSp>
    </xdr:grpSp>
    <xdr:clientData/>
  </xdr:twoCellAnchor>
  <xdr:twoCellAnchor>
    <xdr:from>
      <xdr:col>0</xdr:col>
      <xdr:colOff>142877</xdr:colOff>
      <xdr:row>0</xdr:row>
      <xdr:rowOff>59533</xdr:rowOff>
    </xdr:from>
    <xdr:to>
      <xdr:col>26</xdr:col>
      <xdr:colOff>557893</xdr:colOff>
      <xdr:row>79</xdr:row>
      <xdr:rowOff>54428</xdr:rowOff>
    </xdr:to>
    <xdr:sp macro="" textlink="">
      <xdr:nvSpPr>
        <xdr:cNvPr id="160" name="Rectangle 159">
          <a:extLst>
            <a:ext uri="{FF2B5EF4-FFF2-40B4-BE49-F238E27FC236}">
              <a16:creationId xmlns:a16="http://schemas.microsoft.com/office/drawing/2014/main" id="{4E94611A-E644-43F0-B8AF-C4AD523FA414}"/>
            </a:ext>
          </a:extLst>
        </xdr:cNvPr>
        <xdr:cNvSpPr/>
      </xdr:nvSpPr>
      <xdr:spPr>
        <a:xfrm>
          <a:off x="142877" y="59533"/>
          <a:ext cx="18580552" cy="16350681"/>
        </a:xfrm>
        <a:prstGeom prst="rect">
          <a:avLst/>
        </a:prstGeom>
        <a:noFill/>
        <a:ln w="19050"/>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20485</xdr:colOff>
      <xdr:row>2</xdr:row>
      <xdr:rowOff>30768</xdr:rowOff>
    </xdr:from>
    <xdr:to>
      <xdr:col>28</xdr:col>
      <xdr:colOff>122113</xdr:colOff>
      <xdr:row>79</xdr:row>
      <xdr:rowOff>102600</xdr:rowOff>
    </xdr:to>
    <xdr:grpSp>
      <xdr:nvGrpSpPr>
        <xdr:cNvPr id="45" name="Group 44">
          <a:extLst>
            <a:ext uri="{FF2B5EF4-FFF2-40B4-BE49-F238E27FC236}">
              <a16:creationId xmlns:a16="http://schemas.microsoft.com/office/drawing/2014/main" id="{2F07EF04-0EDB-4CFC-AC63-4E0FCB495D06}"/>
            </a:ext>
          </a:extLst>
        </xdr:cNvPr>
        <xdr:cNvGrpSpPr/>
      </xdr:nvGrpSpPr>
      <xdr:grpSpPr>
        <a:xfrm>
          <a:off x="374271" y="503843"/>
          <a:ext cx="19807946" cy="14270432"/>
          <a:chOff x="116238" y="196945"/>
          <a:chExt cx="16933338" cy="11954639"/>
        </a:xfrm>
      </xdr:grpSpPr>
      <xdr:grpSp>
        <xdr:nvGrpSpPr>
          <xdr:cNvPr id="2" name="Group 1">
            <a:extLst>
              <a:ext uri="{FF2B5EF4-FFF2-40B4-BE49-F238E27FC236}">
                <a16:creationId xmlns:a16="http://schemas.microsoft.com/office/drawing/2014/main" id="{DC3FD558-6219-4C28-828B-F950A804C96B}"/>
              </a:ext>
            </a:extLst>
          </xdr:cNvPr>
          <xdr:cNvGrpSpPr/>
        </xdr:nvGrpSpPr>
        <xdr:grpSpPr>
          <a:xfrm>
            <a:off x="116238" y="196945"/>
            <a:ext cx="16933338" cy="11954639"/>
            <a:chOff x="35283" y="-170014"/>
            <a:chExt cx="11382142" cy="13120167"/>
          </a:xfrm>
        </xdr:grpSpPr>
        <xdr:graphicFrame macro="">
          <xdr:nvGraphicFramePr>
            <xdr:cNvPr id="3" name="Chart 2">
              <a:extLst>
                <a:ext uri="{FF2B5EF4-FFF2-40B4-BE49-F238E27FC236}">
                  <a16:creationId xmlns:a16="http://schemas.microsoft.com/office/drawing/2014/main" id="{7A0B5480-F93E-4D98-9C5D-8011FA381B95}"/>
                </a:ext>
              </a:extLst>
            </xdr:cNvPr>
            <xdr:cNvGraphicFramePr>
              <a:graphicFrameLocks/>
            </xdr:cNvGraphicFramePr>
          </xdr:nvGraphicFramePr>
          <xdr:xfrm>
            <a:off x="42325" y="482255"/>
            <a:ext cx="2891335" cy="607209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7" name="TextBox 6">
              <a:extLst>
                <a:ext uri="{FF2B5EF4-FFF2-40B4-BE49-F238E27FC236}">
                  <a16:creationId xmlns:a16="http://schemas.microsoft.com/office/drawing/2014/main" id="{E4B3FC25-6C38-4B3C-9AF1-066C55F01C62}"/>
                </a:ext>
              </a:extLst>
            </xdr:cNvPr>
            <xdr:cNvSpPr txBox="1"/>
          </xdr:nvSpPr>
          <xdr:spPr>
            <a:xfrm>
              <a:off x="35283" y="-170014"/>
              <a:ext cx="9563100" cy="4415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rgbClr val="09727D"/>
                  </a:solidFill>
                  <a:effectLst/>
                  <a:uLnTx/>
                  <a:uFillTx/>
                  <a:latin typeface="+mn-lt"/>
                  <a:ea typeface="Open Sans" panose="020B0606030504020204" pitchFamily="34" charset="0"/>
                  <a:cs typeface="Open Sans" panose="020B0606030504020204" pitchFamily="34" charset="0"/>
                </a:rPr>
                <a:t>Number of vaccinations administered </a:t>
              </a:r>
              <a:r>
                <a:rPr kumimoji="0" lang="en-US" sz="2000" b="1" i="1" u="none" strike="noStrike" kern="0" cap="none" spc="0" normalizeH="0" baseline="0" noProof="0">
                  <a:ln>
                    <a:noFill/>
                  </a:ln>
                  <a:solidFill>
                    <a:srgbClr val="09727D"/>
                  </a:solidFill>
                  <a:effectLst/>
                  <a:uLnTx/>
                  <a:uFillTx/>
                  <a:latin typeface="+mn-lt"/>
                  <a:ea typeface="Open Sans" panose="020B0606030504020204" pitchFamily="34" charset="0"/>
                  <a:cs typeface="Open Sans" panose="020B0606030504020204" pitchFamily="34" charset="0"/>
                </a:rPr>
                <a:t>during the Measurement Period (Part A)</a:t>
              </a:r>
              <a:r>
                <a:rPr kumimoji="0" lang="en-US" sz="2000" b="1" i="0" u="none" strike="noStrike" kern="0" cap="none" spc="0" normalizeH="0" baseline="0" noProof="0">
                  <a:ln>
                    <a:noFill/>
                  </a:ln>
                  <a:solidFill>
                    <a:srgbClr val="09727D"/>
                  </a:solidFill>
                  <a:effectLst/>
                  <a:uLnTx/>
                  <a:uFillTx/>
                  <a:latin typeface="+mn-lt"/>
                  <a:ea typeface="Open Sans" panose="020B0606030504020204" pitchFamily="34" charset="0"/>
                  <a:cs typeface="Open Sans" panose="020B0606030504020204" pitchFamily="34" charset="0"/>
                </a:rPr>
                <a:t>, quarterly</a:t>
              </a:r>
            </a:p>
          </xdr:txBody>
        </xdr:sp>
        <xdr:cxnSp macro="">
          <xdr:nvCxnSpPr>
            <xdr:cNvPr id="11" name="Straight Connector 10">
              <a:extLst>
                <a:ext uri="{FF2B5EF4-FFF2-40B4-BE49-F238E27FC236}">
                  <a16:creationId xmlns:a16="http://schemas.microsoft.com/office/drawing/2014/main" id="{27BCAADF-795E-4AD4-A15D-0311D4147887}"/>
                </a:ext>
              </a:extLst>
            </xdr:cNvPr>
            <xdr:cNvCxnSpPr/>
          </xdr:nvCxnSpPr>
          <xdr:spPr>
            <a:xfrm>
              <a:off x="983618" y="602586"/>
              <a:ext cx="7088" cy="5328778"/>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8" name="Straight Connector 77">
              <a:extLst>
                <a:ext uri="{FF2B5EF4-FFF2-40B4-BE49-F238E27FC236}">
                  <a16:creationId xmlns:a16="http://schemas.microsoft.com/office/drawing/2014/main" id="{FFF62895-A0FC-4DA6-8EC6-ED377415A149}"/>
                </a:ext>
              </a:extLst>
            </xdr:cNvPr>
            <xdr:cNvCxnSpPr/>
          </xdr:nvCxnSpPr>
          <xdr:spPr>
            <a:xfrm flipH="1">
              <a:off x="680497" y="934259"/>
              <a:ext cx="6868" cy="494663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a:extLst>
                <a:ext uri="{FF2B5EF4-FFF2-40B4-BE49-F238E27FC236}">
                  <a16:creationId xmlns:a16="http://schemas.microsoft.com/office/drawing/2014/main" id="{EFDC742A-BC6B-48FB-9342-BA2AAC44CD09}"/>
                </a:ext>
              </a:extLst>
            </xdr:cNvPr>
            <xdr:cNvCxnSpPr/>
          </xdr:nvCxnSpPr>
          <xdr:spPr>
            <a:xfrm flipH="1">
              <a:off x="1612574" y="896754"/>
              <a:ext cx="1500"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0" name="Straight Connector 79">
              <a:extLst>
                <a:ext uri="{FF2B5EF4-FFF2-40B4-BE49-F238E27FC236}">
                  <a16:creationId xmlns:a16="http://schemas.microsoft.com/office/drawing/2014/main" id="{1F4DDA4E-A59E-41BB-B84F-AF466080AC96}"/>
                </a:ext>
              </a:extLst>
            </xdr:cNvPr>
            <xdr:cNvCxnSpPr/>
          </xdr:nvCxnSpPr>
          <xdr:spPr>
            <a:xfrm>
              <a:off x="1296098" y="909264"/>
              <a:ext cx="1569" cy="494663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5" name="Straight Connector 84">
              <a:extLst>
                <a:ext uri="{FF2B5EF4-FFF2-40B4-BE49-F238E27FC236}">
                  <a16:creationId xmlns:a16="http://schemas.microsoft.com/office/drawing/2014/main" id="{A203D17C-D015-4630-91F1-3C517AB663F5}"/>
                </a:ext>
              </a:extLst>
            </xdr:cNvPr>
            <xdr:cNvCxnSpPr/>
          </xdr:nvCxnSpPr>
          <xdr:spPr>
            <a:xfrm>
              <a:off x="1906529" y="884265"/>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35D621A6-1F98-3648-1712-E6AFF4D4A271}"/>
                </a:ext>
              </a:extLst>
            </xdr:cNvPr>
            <xdr:cNvCxnSpPr/>
          </xdr:nvCxnSpPr>
          <xdr:spPr>
            <a:xfrm>
              <a:off x="2221015" y="886744"/>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1FA87E26-201A-AAFA-7AE3-5ABE29865840}"/>
                </a:ext>
              </a:extLst>
            </xdr:cNvPr>
            <xdr:cNvCxnSpPr/>
          </xdr:nvCxnSpPr>
          <xdr:spPr>
            <a:xfrm>
              <a:off x="2527677" y="889299"/>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32" name="Chart 31">
              <a:extLst>
                <a:ext uri="{FF2B5EF4-FFF2-40B4-BE49-F238E27FC236}">
                  <a16:creationId xmlns:a16="http://schemas.microsoft.com/office/drawing/2014/main" id="{6D612734-12AF-0FC6-FB33-DEFFF9124C62}"/>
                </a:ext>
              </a:extLst>
            </xdr:cNvPr>
            <xdr:cNvGraphicFramePr>
              <a:graphicFrameLocks/>
            </xdr:cNvGraphicFramePr>
          </xdr:nvGraphicFramePr>
          <xdr:xfrm>
            <a:off x="2821053" y="484756"/>
            <a:ext cx="2891335" cy="6072092"/>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33" name="Straight Connector 32">
              <a:extLst>
                <a:ext uri="{FF2B5EF4-FFF2-40B4-BE49-F238E27FC236}">
                  <a16:creationId xmlns:a16="http://schemas.microsoft.com/office/drawing/2014/main" id="{7CEF08BC-B7EB-FC9D-E579-AAF69B4E92C4}"/>
                </a:ext>
              </a:extLst>
            </xdr:cNvPr>
            <xdr:cNvCxnSpPr/>
          </xdr:nvCxnSpPr>
          <xdr:spPr>
            <a:xfrm>
              <a:off x="3762345" y="605087"/>
              <a:ext cx="7088" cy="5328778"/>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a:extLst>
                <a:ext uri="{FF2B5EF4-FFF2-40B4-BE49-F238E27FC236}">
                  <a16:creationId xmlns:a16="http://schemas.microsoft.com/office/drawing/2014/main" id="{F65E53A4-54E1-5494-8454-6FEEB5205B29}"/>
                </a:ext>
              </a:extLst>
            </xdr:cNvPr>
            <xdr:cNvCxnSpPr/>
          </xdr:nvCxnSpPr>
          <xdr:spPr>
            <a:xfrm flipH="1">
              <a:off x="3459225" y="936760"/>
              <a:ext cx="6868" cy="494663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a:extLst>
                <a:ext uri="{FF2B5EF4-FFF2-40B4-BE49-F238E27FC236}">
                  <a16:creationId xmlns:a16="http://schemas.microsoft.com/office/drawing/2014/main" id="{8D1E52F5-818A-06B7-B9D7-FE97A324B818}"/>
                </a:ext>
              </a:extLst>
            </xdr:cNvPr>
            <xdr:cNvCxnSpPr/>
          </xdr:nvCxnSpPr>
          <xdr:spPr>
            <a:xfrm flipH="1">
              <a:off x="4391302" y="899255"/>
              <a:ext cx="1500"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a:extLst>
                <a:ext uri="{FF2B5EF4-FFF2-40B4-BE49-F238E27FC236}">
                  <a16:creationId xmlns:a16="http://schemas.microsoft.com/office/drawing/2014/main" id="{04AED0D1-6425-32C2-9CA4-17DD18997AF0}"/>
                </a:ext>
              </a:extLst>
            </xdr:cNvPr>
            <xdr:cNvCxnSpPr/>
          </xdr:nvCxnSpPr>
          <xdr:spPr>
            <a:xfrm>
              <a:off x="4074827" y="911765"/>
              <a:ext cx="1569" cy="494663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a:extLst>
                <a:ext uri="{FF2B5EF4-FFF2-40B4-BE49-F238E27FC236}">
                  <a16:creationId xmlns:a16="http://schemas.microsoft.com/office/drawing/2014/main" id="{027BB088-D54D-3CDA-9CD7-613B10282F69}"/>
                </a:ext>
              </a:extLst>
            </xdr:cNvPr>
            <xdr:cNvCxnSpPr/>
          </xdr:nvCxnSpPr>
          <xdr:spPr>
            <a:xfrm>
              <a:off x="4693077" y="886766"/>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8" name="Straight Connector 37">
              <a:extLst>
                <a:ext uri="{FF2B5EF4-FFF2-40B4-BE49-F238E27FC236}">
                  <a16:creationId xmlns:a16="http://schemas.microsoft.com/office/drawing/2014/main" id="{BB15098A-5E26-9C24-8EA5-7EC692CE2714}"/>
                </a:ext>
              </a:extLst>
            </xdr:cNvPr>
            <xdr:cNvCxnSpPr/>
          </xdr:nvCxnSpPr>
          <xdr:spPr>
            <a:xfrm>
              <a:off x="4999744" y="889245"/>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39" name="Straight Connector 38">
              <a:extLst>
                <a:ext uri="{FF2B5EF4-FFF2-40B4-BE49-F238E27FC236}">
                  <a16:creationId xmlns:a16="http://schemas.microsoft.com/office/drawing/2014/main" id="{FDCC5C68-57C4-6FEF-C0FF-A31264FD1A36}"/>
                </a:ext>
              </a:extLst>
            </xdr:cNvPr>
            <xdr:cNvCxnSpPr/>
          </xdr:nvCxnSpPr>
          <xdr:spPr>
            <a:xfrm>
              <a:off x="5306405" y="891800"/>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51" name="Chart 50">
              <a:extLst>
                <a:ext uri="{FF2B5EF4-FFF2-40B4-BE49-F238E27FC236}">
                  <a16:creationId xmlns:a16="http://schemas.microsoft.com/office/drawing/2014/main" id="{C068A1B2-14C6-4785-0A14-D32B45428B6E}"/>
                </a:ext>
              </a:extLst>
            </xdr:cNvPr>
            <xdr:cNvGraphicFramePr>
              <a:graphicFrameLocks/>
            </xdr:cNvGraphicFramePr>
          </xdr:nvGraphicFramePr>
          <xdr:xfrm>
            <a:off x="5677482" y="487320"/>
            <a:ext cx="2891335" cy="6072092"/>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52" name="Straight Connector 51">
              <a:extLst>
                <a:ext uri="{FF2B5EF4-FFF2-40B4-BE49-F238E27FC236}">
                  <a16:creationId xmlns:a16="http://schemas.microsoft.com/office/drawing/2014/main" id="{4F9DF6DB-97D1-46FC-16A1-A7F68D71AAFC}"/>
                </a:ext>
              </a:extLst>
            </xdr:cNvPr>
            <xdr:cNvCxnSpPr/>
          </xdr:nvCxnSpPr>
          <xdr:spPr>
            <a:xfrm>
              <a:off x="6618774" y="607650"/>
              <a:ext cx="7088" cy="5328778"/>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a:extLst>
                <a:ext uri="{FF2B5EF4-FFF2-40B4-BE49-F238E27FC236}">
                  <a16:creationId xmlns:a16="http://schemas.microsoft.com/office/drawing/2014/main" id="{ED789F10-3BDE-9031-7D13-E9E2EEA6B255}"/>
                </a:ext>
              </a:extLst>
            </xdr:cNvPr>
            <xdr:cNvCxnSpPr/>
          </xdr:nvCxnSpPr>
          <xdr:spPr>
            <a:xfrm flipH="1">
              <a:off x="6315654" y="939324"/>
              <a:ext cx="6868" cy="494663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a:extLst>
                <a:ext uri="{FF2B5EF4-FFF2-40B4-BE49-F238E27FC236}">
                  <a16:creationId xmlns:a16="http://schemas.microsoft.com/office/drawing/2014/main" id="{843D670E-1F9A-9F5B-C54F-623D4A15244F}"/>
                </a:ext>
              </a:extLst>
            </xdr:cNvPr>
            <xdr:cNvCxnSpPr/>
          </xdr:nvCxnSpPr>
          <xdr:spPr>
            <a:xfrm flipH="1">
              <a:off x="7247732" y="901818"/>
              <a:ext cx="1500"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a:extLst>
                <a:ext uri="{FF2B5EF4-FFF2-40B4-BE49-F238E27FC236}">
                  <a16:creationId xmlns:a16="http://schemas.microsoft.com/office/drawing/2014/main" id="{DA5A2D13-9831-9634-1304-B48CB95BD7C9}"/>
                </a:ext>
              </a:extLst>
            </xdr:cNvPr>
            <xdr:cNvCxnSpPr/>
          </xdr:nvCxnSpPr>
          <xdr:spPr>
            <a:xfrm>
              <a:off x="6931258" y="914329"/>
              <a:ext cx="1569" cy="494663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a:extLst>
                <a:ext uri="{FF2B5EF4-FFF2-40B4-BE49-F238E27FC236}">
                  <a16:creationId xmlns:a16="http://schemas.microsoft.com/office/drawing/2014/main" id="{46259005-D607-28B8-2E7C-48447A572591}"/>
                </a:ext>
              </a:extLst>
            </xdr:cNvPr>
            <xdr:cNvCxnSpPr/>
          </xdr:nvCxnSpPr>
          <xdr:spPr>
            <a:xfrm>
              <a:off x="7541687" y="889330"/>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a:extLst>
                <a:ext uri="{FF2B5EF4-FFF2-40B4-BE49-F238E27FC236}">
                  <a16:creationId xmlns:a16="http://schemas.microsoft.com/office/drawing/2014/main" id="{56938097-4FA3-F0F6-70A6-AA66757E02F7}"/>
                </a:ext>
              </a:extLst>
            </xdr:cNvPr>
            <xdr:cNvCxnSpPr/>
          </xdr:nvCxnSpPr>
          <xdr:spPr>
            <a:xfrm>
              <a:off x="7856174" y="891809"/>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a:extLst>
                <a:ext uri="{FF2B5EF4-FFF2-40B4-BE49-F238E27FC236}">
                  <a16:creationId xmlns:a16="http://schemas.microsoft.com/office/drawing/2014/main" id="{09EBD5CE-08B1-C55B-AAC1-6523C78572BC}"/>
                </a:ext>
              </a:extLst>
            </xdr:cNvPr>
            <xdr:cNvCxnSpPr/>
          </xdr:nvCxnSpPr>
          <xdr:spPr>
            <a:xfrm>
              <a:off x="8162835" y="894363"/>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123" name="Chart 122">
              <a:extLst>
                <a:ext uri="{FF2B5EF4-FFF2-40B4-BE49-F238E27FC236}">
                  <a16:creationId xmlns:a16="http://schemas.microsoft.com/office/drawing/2014/main" id="{2958B95C-3961-A94B-0C9A-D3CDEB0F482A}"/>
                </a:ext>
              </a:extLst>
            </xdr:cNvPr>
            <xdr:cNvGraphicFramePr>
              <a:graphicFrameLocks/>
            </xdr:cNvGraphicFramePr>
          </xdr:nvGraphicFramePr>
          <xdr:xfrm>
            <a:off x="8526090" y="489941"/>
            <a:ext cx="2891335" cy="6072092"/>
          </xdr:xfrm>
          <a:graphic>
            <a:graphicData uri="http://schemas.openxmlformats.org/drawingml/2006/chart">
              <c:chart xmlns:c="http://schemas.openxmlformats.org/drawingml/2006/chart" xmlns:r="http://schemas.openxmlformats.org/officeDocument/2006/relationships" r:id="rId4"/>
            </a:graphicData>
          </a:graphic>
        </xdr:graphicFrame>
        <xdr:cxnSp macro="">
          <xdr:nvCxnSpPr>
            <xdr:cNvPr id="124" name="Straight Connector 123">
              <a:extLst>
                <a:ext uri="{FF2B5EF4-FFF2-40B4-BE49-F238E27FC236}">
                  <a16:creationId xmlns:a16="http://schemas.microsoft.com/office/drawing/2014/main" id="{DC52B671-7E97-80A7-9E13-E279740F4796}"/>
                </a:ext>
              </a:extLst>
            </xdr:cNvPr>
            <xdr:cNvCxnSpPr/>
          </xdr:nvCxnSpPr>
          <xdr:spPr>
            <a:xfrm>
              <a:off x="9467382" y="610271"/>
              <a:ext cx="7088" cy="5328778"/>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5" name="Straight Connector 124">
              <a:extLst>
                <a:ext uri="{FF2B5EF4-FFF2-40B4-BE49-F238E27FC236}">
                  <a16:creationId xmlns:a16="http://schemas.microsoft.com/office/drawing/2014/main" id="{0D4EE891-CE3B-3CF9-AECE-BC3637715171}"/>
                </a:ext>
              </a:extLst>
            </xdr:cNvPr>
            <xdr:cNvCxnSpPr/>
          </xdr:nvCxnSpPr>
          <xdr:spPr>
            <a:xfrm flipH="1">
              <a:off x="9164262" y="941945"/>
              <a:ext cx="6868" cy="494663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6" name="Straight Connector 125">
              <a:extLst>
                <a:ext uri="{FF2B5EF4-FFF2-40B4-BE49-F238E27FC236}">
                  <a16:creationId xmlns:a16="http://schemas.microsoft.com/office/drawing/2014/main" id="{3498C48A-3C80-E9F9-AF75-2F36C5AAC616}"/>
                </a:ext>
              </a:extLst>
            </xdr:cNvPr>
            <xdr:cNvCxnSpPr/>
          </xdr:nvCxnSpPr>
          <xdr:spPr>
            <a:xfrm flipH="1">
              <a:off x="10096341" y="904439"/>
              <a:ext cx="1500"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7" name="Straight Connector 126">
              <a:extLst>
                <a:ext uri="{FF2B5EF4-FFF2-40B4-BE49-F238E27FC236}">
                  <a16:creationId xmlns:a16="http://schemas.microsoft.com/office/drawing/2014/main" id="{5C81202B-7D4D-5207-40F3-2A3963902475}"/>
                </a:ext>
              </a:extLst>
            </xdr:cNvPr>
            <xdr:cNvCxnSpPr/>
          </xdr:nvCxnSpPr>
          <xdr:spPr>
            <a:xfrm>
              <a:off x="9779867" y="916950"/>
              <a:ext cx="1569" cy="4946630"/>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8" name="Straight Connector 127">
              <a:extLst>
                <a:ext uri="{FF2B5EF4-FFF2-40B4-BE49-F238E27FC236}">
                  <a16:creationId xmlns:a16="http://schemas.microsoft.com/office/drawing/2014/main" id="{60E11617-B6E3-F7C6-F067-483ADD36D374}"/>
                </a:ext>
              </a:extLst>
            </xdr:cNvPr>
            <xdr:cNvCxnSpPr/>
          </xdr:nvCxnSpPr>
          <xdr:spPr>
            <a:xfrm>
              <a:off x="10390295" y="891951"/>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9" name="Straight Connector 128">
              <a:extLst>
                <a:ext uri="{FF2B5EF4-FFF2-40B4-BE49-F238E27FC236}">
                  <a16:creationId xmlns:a16="http://schemas.microsoft.com/office/drawing/2014/main" id="{316C6978-0F80-4653-7F15-BDE68EE2F4AD}"/>
                </a:ext>
              </a:extLst>
            </xdr:cNvPr>
            <xdr:cNvCxnSpPr/>
          </xdr:nvCxnSpPr>
          <xdr:spPr>
            <a:xfrm>
              <a:off x="10704783" y="894430"/>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30" name="Straight Connector 129">
              <a:extLst>
                <a:ext uri="{FF2B5EF4-FFF2-40B4-BE49-F238E27FC236}">
                  <a16:creationId xmlns:a16="http://schemas.microsoft.com/office/drawing/2014/main" id="{A605A12A-75A6-BDBB-9CAB-9A62F2D86918}"/>
                </a:ext>
              </a:extLst>
            </xdr:cNvPr>
            <xdr:cNvCxnSpPr/>
          </xdr:nvCxnSpPr>
          <xdr:spPr>
            <a:xfrm>
              <a:off x="11011443" y="896984"/>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141" name="Chart 140">
              <a:extLst>
                <a:ext uri="{FF2B5EF4-FFF2-40B4-BE49-F238E27FC236}">
                  <a16:creationId xmlns:a16="http://schemas.microsoft.com/office/drawing/2014/main" id="{710CCA65-2A25-3460-6D4E-B078F4D0A87A}"/>
                </a:ext>
              </a:extLst>
            </xdr:cNvPr>
            <xdr:cNvGraphicFramePr>
              <a:graphicFrameLocks/>
            </xdr:cNvGraphicFramePr>
          </xdr:nvGraphicFramePr>
          <xdr:xfrm>
            <a:off x="1529660" y="6850519"/>
            <a:ext cx="2891335" cy="6072092"/>
          </xdr:xfrm>
          <a:graphic>
            <a:graphicData uri="http://schemas.openxmlformats.org/drawingml/2006/chart">
              <c:chart xmlns:c="http://schemas.openxmlformats.org/drawingml/2006/chart" xmlns:r="http://schemas.openxmlformats.org/officeDocument/2006/relationships" r:id="rId5"/>
            </a:graphicData>
          </a:graphic>
        </xdr:graphicFrame>
        <xdr:cxnSp macro="">
          <xdr:nvCxnSpPr>
            <xdr:cNvPr id="142" name="Straight Connector 141">
              <a:extLst>
                <a:ext uri="{FF2B5EF4-FFF2-40B4-BE49-F238E27FC236}">
                  <a16:creationId xmlns:a16="http://schemas.microsoft.com/office/drawing/2014/main" id="{7DA39B6C-E6B8-C263-3F98-92F322FA05DE}"/>
                </a:ext>
              </a:extLst>
            </xdr:cNvPr>
            <xdr:cNvCxnSpPr/>
          </xdr:nvCxnSpPr>
          <xdr:spPr>
            <a:xfrm>
              <a:off x="2470952" y="6983367"/>
              <a:ext cx="7088" cy="5328778"/>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4" name="Straight Connector 143">
              <a:extLst>
                <a:ext uri="{FF2B5EF4-FFF2-40B4-BE49-F238E27FC236}">
                  <a16:creationId xmlns:a16="http://schemas.microsoft.com/office/drawing/2014/main" id="{93DBE91D-F344-024F-218C-D53168CB327C}"/>
                </a:ext>
              </a:extLst>
            </xdr:cNvPr>
            <xdr:cNvCxnSpPr/>
          </xdr:nvCxnSpPr>
          <xdr:spPr>
            <a:xfrm flipH="1">
              <a:off x="3099911" y="7265017"/>
              <a:ext cx="1500"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a:extLst>
                <a:ext uri="{FF2B5EF4-FFF2-40B4-BE49-F238E27FC236}">
                  <a16:creationId xmlns:a16="http://schemas.microsoft.com/office/drawing/2014/main" id="{9B7F1024-9AA1-384C-9CB6-14965EA66291}"/>
                </a:ext>
              </a:extLst>
            </xdr:cNvPr>
            <xdr:cNvCxnSpPr/>
          </xdr:nvCxnSpPr>
          <xdr:spPr>
            <a:xfrm>
              <a:off x="3708353" y="7255008"/>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159" name="Chart 158">
              <a:extLst>
                <a:ext uri="{FF2B5EF4-FFF2-40B4-BE49-F238E27FC236}">
                  <a16:creationId xmlns:a16="http://schemas.microsoft.com/office/drawing/2014/main" id="{1FE9E99B-7B72-536C-DB57-78B615753F2B}"/>
                </a:ext>
              </a:extLst>
            </xdr:cNvPr>
            <xdr:cNvGraphicFramePr>
              <a:graphicFrameLocks/>
            </xdr:cNvGraphicFramePr>
          </xdr:nvGraphicFramePr>
          <xdr:xfrm>
            <a:off x="4440346" y="6878061"/>
            <a:ext cx="2891335" cy="6072092"/>
          </xdr:xfrm>
          <a:graphic>
            <a:graphicData uri="http://schemas.openxmlformats.org/drawingml/2006/chart">
              <c:chart xmlns:c="http://schemas.openxmlformats.org/drawingml/2006/chart" xmlns:r="http://schemas.openxmlformats.org/officeDocument/2006/relationships" r:id="rId6"/>
            </a:graphicData>
          </a:graphic>
        </xdr:graphicFrame>
        <xdr:cxnSp macro="">
          <xdr:nvCxnSpPr>
            <xdr:cNvPr id="160" name="Straight Connector 159">
              <a:extLst>
                <a:ext uri="{FF2B5EF4-FFF2-40B4-BE49-F238E27FC236}">
                  <a16:creationId xmlns:a16="http://schemas.microsoft.com/office/drawing/2014/main" id="{D2FEEA64-EA84-03C0-EFE6-48215E2D4A3F}"/>
                </a:ext>
              </a:extLst>
            </xdr:cNvPr>
            <xdr:cNvCxnSpPr/>
          </xdr:nvCxnSpPr>
          <xdr:spPr>
            <a:xfrm>
              <a:off x="5381638" y="7010909"/>
              <a:ext cx="7088" cy="5328778"/>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a:extLst>
                <a:ext uri="{FF2B5EF4-FFF2-40B4-BE49-F238E27FC236}">
                  <a16:creationId xmlns:a16="http://schemas.microsoft.com/office/drawing/2014/main" id="{FA01D367-FB73-2FDC-99E6-73CB4DEA7890}"/>
                </a:ext>
              </a:extLst>
            </xdr:cNvPr>
            <xdr:cNvCxnSpPr/>
          </xdr:nvCxnSpPr>
          <xdr:spPr>
            <a:xfrm flipH="1">
              <a:off x="6010598" y="7292559"/>
              <a:ext cx="1500"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62" name="Straight Connector 161">
              <a:extLst>
                <a:ext uri="{FF2B5EF4-FFF2-40B4-BE49-F238E27FC236}">
                  <a16:creationId xmlns:a16="http://schemas.microsoft.com/office/drawing/2014/main" id="{33237A16-A3B0-F65A-97FA-1FA5FBE74846}"/>
                </a:ext>
              </a:extLst>
            </xdr:cNvPr>
            <xdr:cNvCxnSpPr/>
          </xdr:nvCxnSpPr>
          <xdr:spPr>
            <a:xfrm>
              <a:off x="6619039" y="7282550"/>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graphicFrame macro="">
          <xdr:nvGraphicFramePr>
            <xdr:cNvPr id="169" name="Chart 168">
              <a:extLst>
                <a:ext uri="{FF2B5EF4-FFF2-40B4-BE49-F238E27FC236}">
                  <a16:creationId xmlns:a16="http://schemas.microsoft.com/office/drawing/2014/main" id="{055F43A8-88D4-FE24-354A-AB8BDA01A0BA}"/>
                </a:ext>
              </a:extLst>
            </xdr:cNvPr>
            <xdr:cNvGraphicFramePr>
              <a:graphicFrameLocks/>
            </xdr:cNvGraphicFramePr>
          </xdr:nvGraphicFramePr>
          <xdr:xfrm>
            <a:off x="7358852" y="6871179"/>
            <a:ext cx="2891335" cy="6072092"/>
          </xdr:xfrm>
          <a:graphic>
            <a:graphicData uri="http://schemas.openxmlformats.org/drawingml/2006/chart">
              <c:chart xmlns:c="http://schemas.openxmlformats.org/drawingml/2006/chart" xmlns:r="http://schemas.openxmlformats.org/officeDocument/2006/relationships" r:id="rId7"/>
            </a:graphicData>
          </a:graphic>
        </xdr:graphicFrame>
        <xdr:cxnSp macro="">
          <xdr:nvCxnSpPr>
            <xdr:cNvPr id="183" name="Straight Connector 182">
              <a:extLst>
                <a:ext uri="{FF2B5EF4-FFF2-40B4-BE49-F238E27FC236}">
                  <a16:creationId xmlns:a16="http://schemas.microsoft.com/office/drawing/2014/main" id="{2252F85E-2185-864A-E68F-933587D68DB5}"/>
                </a:ext>
              </a:extLst>
            </xdr:cNvPr>
            <xdr:cNvCxnSpPr/>
          </xdr:nvCxnSpPr>
          <xdr:spPr>
            <a:xfrm>
              <a:off x="8300144" y="7004027"/>
              <a:ext cx="7088" cy="5328778"/>
            </a:xfrm>
            <a:prstGeom prst="line">
              <a:avLst/>
            </a:prstGeom>
            <a:ln w="19050">
              <a:solidFill>
                <a:schemeClr val="tx2"/>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5" name="Straight Connector 184">
              <a:extLst>
                <a:ext uri="{FF2B5EF4-FFF2-40B4-BE49-F238E27FC236}">
                  <a16:creationId xmlns:a16="http://schemas.microsoft.com/office/drawing/2014/main" id="{4EC5C848-DF25-9029-D7D2-4C7BE3DA0D42}"/>
                </a:ext>
              </a:extLst>
            </xdr:cNvPr>
            <xdr:cNvCxnSpPr/>
          </xdr:nvCxnSpPr>
          <xdr:spPr>
            <a:xfrm flipH="1">
              <a:off x="8929103" y="7285677"/>
              <a:ext cx="1500"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86" name="Straight Connector 185">
              <a:extLst>
                <a:ext uri="{FF2B5EF4-FFF2-40B4-BE49-F238E27FC236}">
                  <a16:creationId xmlns:a16="http://schemas.microsoft.com/office/drawing/2014/main" id="{1DDF6A60-2D28-78DA-7B77-82FEFD5F3385}"/>
                </a:ext>
              </a:extLst>
            </xdr:cNvPr>
            <xdr:cNvCxnSpPr/>
          </xdr:nvCxnSpPr>
          <xdr:spPr>
            <a:xfrm>
              <a:off x="9537545" y="7275667"/>
              <a:ext cx="8307" cy="4968325"/>
            </a:xfrm>
            <a:prstGeom prst="line">
              <a:avLst/>
            </a:prstGeom>
            <a:ln>
              <a:solidFill>
                <a:schemeClr val="accent4"/>
              </a:solidFill>
              <a:prstDash val="dash"/>
            </a:ln>
          </xdr:spPr>
          <xdr:style>
            <a:lnRef idx="1">
              <a:schemeClr val="accent1"/>
            </a:lnRef>
            <a:fillRef idx="0">
              <a:schemeClr val="accent1"/>
            </a:fillRef>
            <a:effectRef idx="0">
              <a:schemeClr val="accent1"/>
            </a:effectRef>
            <a:fontRef idx="minor">
              <a:schemeClr val="tx1"/>
            </a:fontRef>
          </xdr:style>
        </xdr:cxnSp>
      </xdr:grpSp>
      <xdr:sp macro="" textlink="">
        <xdr:nvSpPr>
          <xdr:cNvPr id="20" name="TextBox 19">
            <a:extLst>
              <a:ext uri="{FF2B5EF4-FFF2-40B4-BE49-F238E27FC236}">
                <a16:creationId xmlns:a16="http://schemas.microsoft.com/office/drawing/2014/main" id="{FEE67013-2EC7-4FBE-987E-D89E68AE02D1}"/>
              </a:ext>
            </a:extLst>
          </xdr:cNvPr>
          <xdr:cNvSpPr txBox="1"/>
        </xdr:nvSpPr>
        <xdr:spPr>
          <a:xfrm>
            <a:off x="721253" y="640051"/>
            <a:ext cx="762000" cy="2173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tx1"/>
                </a:solidFill>
              </a:rPr>
              <a:t>Baseline</a:t>
            </a:r>
            <a:endParaRPr lang="en-US" sz="1100" b="1">
              <a:solidFill>
                <a:schemeClr val="tx1"/>
              </a:solidFill>
            </a:endParaRPr>
          </a:p>
        </xdr:txBody>
      </xdr:sp>
      <xdr:sp macro="" textlink="">
        <xdr:nvSpPr>
          <xdr:cNvPr id="21" name="TextBox 20">
            <a:extLst>
              <a:ext uri="{FF2B5EF4-FFF2-40B4-BE49-F238E27FC236}">
                <a16:creationId xmlns:a16="http://schemas.microsoft.com/office/drawing/2014/main" id="{5E7BAF5C-9BAA-4472-A93E-ADC7F2D4698A}"/>
              </a:ext>
            </a:extLst>
          </xdr:cNvPr>
          <xdr:cNvSpPr txBox="1"/>
        </xdr:nvSpPr>
        <xdr:spPr>
          <a:xfrm>
            <a:off x="2225099" y="632397"/>
            <a:ext cx="1074066" cy="19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Intervention</a:t>
            </a:r>
            <a:endParaRPr lang="en-US" sz="1100" b="1"/>
          </a:p>
        </xdr:txBody>
      </xdr:sp>
      <xdr:sp macro="" textlink="">
        <xdr:nvSpPr>
          <xdr:cNvPr id="88" name="TextBox 87">
            <a:extLst>
              <a:ext uri="{FF2B5EF4-FFF2-40B4-BE49-F238E27FC236}">
                <a16:creationId xmlns:a16="http://schemas.microsoft.com/office/drawing/2014/main" id="{297B9C52-9563-49B1-8D53-D4EE21A6A1C2}"/>
              </a:ext>
            </a:extLst>
          </xdr:cNvPr>
          <xdr:cNvSpPr txBox="1"/>
        </xdr:nvSpPr>
        <xdr:spPr>
          <a:xfrm>
            <a:off x="647169" y="878714"/>
            <a:ext cx="375288" cy="268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89" name="TextBox 88">
            <a:extLst>
              <a:ext uri="{FF2B5EF4-FFF2-40B4-BE49-F238E27FC236}">
                <a16:creationId xmlns:a16="http://schemas.microsoft.com/office/drawing/2014/main" id="{7F24A39A-EEEC-4E75-8684-E4DB0553F7D9}"/>
              </a:ext>
            </a:extLst>
          </xdr:cNvPr>
          <xdr:cNvSpPr txBox="1"/>
        </xdr:nvSpPr>
        <xdr:spPr>
          <a:xfrm>
            <a:off x="1111715" y="873721"/>
            <a:ext cx="375288" cy="268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91" name="TextBox 90">
            <a:extLst>
              <a:ext uri="{FF2B5EF4-FFF2-40B4-BE49-F238E27FC236}">
                <a16:creationId xmlns:a16="http://schemas.microsoft.com/office/drawing/2014/main" id="{22CC14FB-4F7E-44BF-A577-19A82C06F6FE}"/>
              </a:ext>
            </a:extLst>
          </xdr:cNvPr>
          <xdr:cNvSpPr txBox="1"/>
        </xdr:nvSpPr>
        <xdr:spPr>
          <a:xfrm>
            <a:off x="1584743" y="870374"/>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92" name="TextBox 91">
            <a:extLst>
              <a:ext uri="{FF2B5EF4-FFF2-40B4-BE49-F238E27FC236}">
                <a16:creationId xmlns:a16="http://schemas.microsoft.com/office/drawing/2014/main" id="{A1AB4E7A-983D-43AA-9EE2-BE94537057FB}"/>
              </a:ext>
            </a:extLst>
          </xdr:cNvPr>
          <xdr:cNvSpPr txBox="1"/>
        </xdr:nvSpPr>
        <xdr:spPr>
          <a:xfrm>
            <a:off x="2036884" y="875285"/>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93" name="TextBox 92">
            <a:extLst>
              <a:ext uri="{FF2B5EF4-FFF2-40B4-BE49-F238E27FC236}">
                <a16:creationId xmlns:a16="http://schemas.microsoft.com/office/drawing/2014/main" id="{24E12799-3AB8-4E8E-8678-208324F2D80A}"/>
              </a:ext>
            </a:extLst>
          </xdr:cNvPr>
          <xdr:cNvSpPr txBox="1"/>
        </xdr:nvSpPr>
        <xdr:spPr>
          <a:xfrm>
            <a:off x="2503443" y="871071"/>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94" name="TextBox 93">
            <a:extLst>
              <a:ext uri="{FF2B5EF4-FFF2-40B4-BE49-F238E27FC236}">
                <a16:creationId xmlns:a16="http://schemas.microsoft.com/office/drawing/2014/main" id="{6FCB867C-035A-42B2-8EF0-68D54CEB35CA}"/>
              </a:ext>
            </a:extLst>
          </xdr:cNvPr>
          <xdr:cNvSpPr txBox="1"/>
        </xdr:nvSpPr>
        <xdr:spPr>
          <a:xfrm>
            <a:off x="2951387" y="871492"/>
            <a:ext cx="375288" cy="244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4" name="TextBox 3">
            <a:extLst>
              <a:ext uri="{FF2B5EF4-FFF2-40B4-BE49-F238E27FC236}">
                <a16:creationId xmlns:a16="http://schemas.microsoft.com/office/drawing/2014/main" id="{06ACC35E-88C3-551E-9C58-F5C578BDD188}"/>
              </a:ext>
            </a:extLst>
          </xdr:cNvPr>
          <xdr:cNvSpPr txBox="1"/>
        </xdr:nvSpPr>
        <xdr:spPr>
          <a:xfrm>
            <a:off x="3873145" y="871273"/>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5" name="TextBox 4">
            <a:extLst>
              <a:ext uri="{FF2B5EF4-FFF2-40B4-BE49-F238E27FC236}">
                <a16:creationId xmlns:a16="http://schemas.microsoft.com/office/drawing/2014/main" id="{F80F1399-C41C-DCDF-A951-40A710E40039}"/>
              </a:ext>
            </a:extLst>
          </xdr:cNvPr>
          <xdr:cNvSpPr txBox="1"/>
        </xdr:nvSpPr>
        <xdr:spPr>
          <a:xfrm>
            <a:off x="3421576" y="875989"/>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40" name="TextBox 39">
            <a:extLst>
              <a:ext uri="{FF2B5EF4-FFF2-40B4-BE49-F238E27FC236}">
                <a16:creationId xmlns:a16="http://schemas.microsoft.com/office/drawing/2014/main" id="{9558F690-0162-B4EC-28B1-5AE9D9795F7C}"/>
              </a:ext>
            </a:extLst>
          </xdr:cNvPr>
          <xdr:cNvSpPr txBox="1"/>
        </xdr:nvSpPr>
        <xdr:spPr>
          <a:xfrm>
            <a:off x="4855197" y="642330"/>
            <a:ext cx="762000" cy="2173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tx1"/>
                </a:solidFill>
              </a:rPr>
              <a:t>Baseline</a:t>
            </a:r>
            <a:endParaRPr lang="en-US" sz="1100" b="1">
              <a:solidFill>
                <a:schemeClr val="tx1"/>
              </a:solidFill>
            </a:endParaRPr>
          </a:p>
        </xdr:txBody>
      </xdr:sp>
      <xdr:sp macro="" textlink="">
        <xdr:nvSpPr>
          <xdr:cNvPr id="41" name="TextBox 40">
            <a:extLst>
              <a:ext uri="{FF2B5EF4-FFF2-40B4-BE49-F238E27FC236}">
                <a16:creationId xmlns:a16="http://schemas.microsoft.com/office/drawing/2014/main" id="{AC29D83B-D5E8-11AF-7915-84F4631147FA}"/>
              </a:ext>
            </a:extLst>
          </xdr:cNvPr>
          <xdr:cNvSpPr txBox="1"/>
        </xdr:nvSpPr>
        <xdr:spPr>
          <a:xfrm>
            <a:off x="6359043" y="634675"/>
            <a:ext cx="1074066" cy="19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Intervention</a:t>
            </a:r>
            <a:endParaRPr lang="en-US" sz="1100" b="1"/>
          </a:p>
        </xdr:txBody>
      </xdr:sp>
      <xdr:sp macro="" textlink="">
        <xdr:nvSpPr>
          <xdr:cNvPr id="42" name="TextBox 41">
            <a:extLst>
              <a:ext uri="{FF2B5EF4-FFF2-40B4-BE49-F238E27FC236}">
                <a16:creationId xmlns:a16="http://schemas.microsoft.com/office/drawing/2014/main" id="{C40581BB-56FE-134C-38E3-48F689EFA76D}"/>
              </a:ext>
            </a:extLst>
          </xdr:cNvPr>
          <xdr:cNvSpPr txBox="1"/>
        </xdr:nvSpPr>
        <xdr:spPr>
          <a:xfrm>
            <a:off x="4781113" y="880993"/>
            <a:ext cx="375288" cy="268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43" name="TextBox 42">
            <a:extLst>
              <a:ext uri="{FF2B5EF4-FFF2-40B4-BE49-F238E27FC236}">
                <a16:creationId xmlns:a16="http://schemas.microsoft.com/office/drawing/2014/main" id="{CC5A2463-54F9-E12F-A42B-014F6B4B2D56}"/>
              </a:ext>
            </a:extLst>
          </xdr:cNvPr>
          <xdr:cNvSpPr txBox="1"/>
        </xdr:nvSpPr>
        <xdr:spPr>
          <a:xfrm>
            <a:off x="5245659" y="875999"/>
            <a:ext cx="375288" cy="268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44" name="TextBox 43">
            <a:extLst>
              <a:ext uri="{FF2B5EF4-FFF2-40B4-BE49-F238E27FC236}">
                <a16:creationId xmlns:a16="http://schemas.microsoft.com/office/drawing/2014/main" id="{A72EFA76-A45C-1A68-6D64-4466FE5F3DDB}"/>
              </a:ext>
            </a:extLst>
          </xdr:cNvPr>
          <xdr:cNvSpPr txBox="1"/>
        </xdr:nvSpPr>
        <xdr:spPr>
          <a:xfrm>
            <a:off x="5718687" y="872652"/>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46" name="TextBox 45">
            <a:extLst>
              <a:ext uri="{FF2B5EF4-FFF2-40B4-BE49-F238E27FC236}">
                <a16:creationId xmlns:a16="http://schemas.microsoft.com/office/drawing/2014/main" id="{74940EB6-BA62-83DC-7FE4-7B35D1B26EDA}"/>
              </a:ext>
            </a:extLst>
          </xdr:cNvPr>
          <xdr:cNvSpPr txBox="1"/>
        </xdr:nvSpPr>
        <xdr:spPr>
          <a:xfrm>
            <a:off x="6170828" y="877564"/>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47" name="TextBox 46">
            <a:extLst>
              <a:ext uri="{FF2B5EF4-FFF2-40B4-BE49-F238E27FC236}">
                <a16:creationId xmlns:a16="http://schemas.microsoft.com/office/drawing/2014/main" id="{40FADB96-D7DC-26FD-3570-9BB38A26123D}"/>
              </a:ext>
            </a:extLst>
          </xdr:cNvPr>
          <xdr:cNvSpPr txBox="1"/>
        </xdr:nvSpPr>
        <xdr:spPr>
          <a:xfrm>
            <a:off x="6637388" y="873350"/>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48" name="TextBox 47">
            <a:extLst>
              <a:ext uri="{FF2B5EF4-FFF2-40B4-BE49-F238E27FC236}">
                <a16:creationId xmlns:a16="http://schemas.microsoft.com/office/drawing/2014/main" id="{1EE53B0A-9B8F-DC8C-F903-5099D7EA651B}"/>
              </a:ext>
            </a:extLst>
          </xdr:cNvPr>
          <xdr:cNvSpPr txBox="1"/>
        </xdr:nvSpPr>
        <xdr:spPr>
          <a:xfrm>
            <a:off x="7085332" y="873770"/>
            <a:ext cx="375288" cy="244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49" name="TextBox 48">
            <a:extLst>
              <a:ext uri="{FF2B5EF4-FFF2-40B4-BE49-F238E27FC236}">
                <a16:creationId xmlns:a16="http://schemas.microsoft.com/office/drawing/2014/main" id="{A96D26DB-1A3E-865A-D520-A67F27DB865B}"/>
              </a:ext>
            </a:extLst>
          </xdr:cNvPr>
          <xdr:cNvSpPr txBox="1"/>
        </xdr:nvSpPr>
        <xdr:spPr>
          <a:xfrm>
            <a:off x="8007089" y="873552"/>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50" name="TextBox 49">
            <a:extLst>
              <a:ext uri="{FF2B5EF4-FFF2-40B4-BE49-F238E27FC236}">
                <a16:creationId xmlns:a16="http://schemas.microsoft.com/office/drawing/2014/main" id="{5755B3BD-B8E5-37EE-2704-F925095B220D}"/>
              </a:ext>
            </a:extLst>
          </xdr:cNvPr>
          <xdr:cNvSpPr txBox="1"/>
        </xdr:nvSpPr>
        <xdr:spPr>
          <a:xfrm>
            <a:off x="7555520" y="878268"/>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59" name="TextBox 58">
            <a:extLst>
              <a:ext uri="{FF2B5EF4-FFF2-40B4-BE49-F238E27FC236}">
                <a16:creationId xmlns:a16="http://schemas.microsoft.com/office/drawing/2014/main" id="{E8DF4AF4-65F4-4EEE-010A-F05CE744DEA7}"/>
              </a:ext>
            </a:extLst>
          </xdr:cNvPr>
          <xdr:cNvSpPr txBox="1"/>
        </xdr:nvSpPr>
        <xdr:spPr>
          <a:xfrm>
            <a:off x="9104740" y="644666"/>
            <a:ext cx="762000" cy="2173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tx1"/>
                </a:solidFill>
              </a:rPr>
              <a:t>Baseline</a:t>
            </a:r>
            <a:endParaRPr lang="en-US" sz="1100" b="1">
              <a:solidFill>
                <a:schemeClr val="tx1"/>
              </a:solidFill>
            </a:endParaRPr>
          </a:p>
        </xdr:txBody>
      </xdr:sp>
      <xdr:sp macro="" textlink="">
        <xdr:nvSpPr>
          <xdr:cNvPr id="60" name="TextBox 59">
            <a:extLst>
              <a:ext uri="{FF2B5EF4-FFF2-40B4-BE49-F238E27FC236}">
                <a16:creationId xmlns:a16="http://schemas.microsoft.com/office/drawing/2014/main" id="{7F1FEA98-C974-E20D-14F5-2FF30581D1B3}"/>
              </a:ext>
            </a:extLst>
          </xdr:cNvPr>
          <xdr:cNvSpPr txBox="1"/>
        </xdr:nvSpPr>
        <xdr:spPr>
          <a:xfrm>
            <a:off x="10608586" y="637011"/>
            <a:ext cx="1074066" cy="19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Intervention</a:t>
            </a:r>
            <a:endParaRPr lang="en-US" sz="1100" b="1"/>
          </a:p>
        </xdr:txBody>
      </xdr:sp>
      <xdr:sp macro="" textlink="">
        <xdr:nvSpPr>
          <xdr:cNvPr id="62" name="TextBox 61">
            <a:extLst>
              <a:ext uri="{FF2B5EF4-FFF2-40B4-BE49-F238E27FC236}">
                <a16:creationId xmlns:a16="http://schemas.microsoft.com/office/drawing/2014/main" id="{84F22BFC-6FA6-A0BA-4994-AA6F7DE13D45}"/>
              </a:ext>
            </a:extLst>
          </xdr:cNvPr>
          <xdr:cNvSpPr txBox="1"/>
        </xdr:nvSpPr>
        <xdr:spPr>
          <a:xfrm>
            <a:off x="9030656" y="883329"/>
            <a:ext cx="375288" cy="268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63" name="TextBox 62">
            <a:extLst>
              <a:ext uri="{FF2B5EF4-FFF2-40B4-BE49-F238E27FC236}">
                <a16:creationId xmlns:a16="http://schemas.microsoft.com/office/drawing/2014/main" id="{46E01568-5F82-F6D9-EF9E-73837EEF3E03}"/>
              </a:ext>
            </a:extLst>
          </xdr:cNvPr>
          <xdr:cNvSpPr txBox="1"/>
        </xdr:nvSpPr>
        <xdr:spPr>
          <a:xfrm>
            <a:off x="9495202" y="878334"/>
            <a:ext cx="375288" cy="268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64" name="TextBox 63">
            <a:extLst>
              <a:ext uri="{FF2B5EF4-FFF2-40B4-BE49-F238E27FC236}">
                <a16:creationId xmlns:a16="http://schemas.microsoft.com/office/drawing/2014/main" id="{F4752823-CC5C-37E3-E8E0-2D5C4C49F227}"/>
              </a:ext>
            </a:extLst>
          </xdr:cNvPr>
          <xdr:cNvSpPr txBox="1"/>
        </xdr:nvSpPr>
        <xdr:spPr>
          <a:xfrm>
            <a:off x="9968230" y="874987"/>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65" name="TextBox 64">
            <a:extLst>
              <a:ext uri="{FF2B5EF4-FFF2-40B4-BE49-F238E27FC236}">
                <a16:creationId xmlns:a16="http://schemas.microsoft.com/office/drawing/2014/main" id="{4D97FE77-8BEA-5C52-A8A0-67AED5838486}"/>
              </a:ext>
            </a:extLst>
          </xdr:cNvPr>
          <xdr:cNvSpPr txBox="1"/>
        </xdr:nvSpPr>
        <xdr:spPr>
          <a:xfrm>
            <a:off x="10420370" y="879900"/>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66" name="TextBox 65">
            <a:extLst>
              <a:ext uri="{FF2B5EF4-FFF2-40B4-BE49-F238E27FC236}">
                <a16:creationId xmlns:a16="http://schemas.microsoft.com/office/drawing/2014/main" id="{CE34579D-9105-925D-6A33-BCC31EFA9674}"/>
              </a:ext>
            </a:extLst>
          </xdr:cNvPr>
          <xdr:cNvSpPr txBox="1"/>
        </xdr:nvSpPr>
        <xdr:spPr>
          <a:xfrm>
            <a:off x="10886930" y="875686"/>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67" name="TextBox 66">
            <a:extLst>
              <a:ext uri="{FF2B5EF4-FFF2-40B4-BE49-F238E27FC236}">
                <a16:creationId xmlns:a16="http://schemas.microsoft.com/office/drawing/2014/main" id="{2D1C375F-AA85-5856-2F41-E9D8640AA264}"/>
              </a:ext>
            </a:extLst>
          </xdr:cNvPr>
          <xdr:cNvSpPr txBox="1"/>
        </xdr:nvSpPr>
        <xdr:spPr>
          <a:xfrm>
            <a:off x="11334874" y="876106"/>
            <a:ext cx="375288" cy="244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68" name="TextBox 67">
            <a:extLst>
              <a:ext uri="{FF2B5EF4-FFF2-40B4-BE49-F238E27FC236}">
                <a16:creationId xmlns:a16="http://schemas.microsoft.com/office/drawing/2014/main" id="{FC654595-7B3F-3BB3-B8A4-B2F0262115D6}"/>
              </a:ext>
            </a:extLst>
          </xdr:cNvPr>
          <xdr:cNvSpPr txBox="1"/>
        </xdr:nvSpPr>
        <xdr:spPr>
          <a:xfrm>
            <a:off x="12256632" y="875888"/>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69" name="TextBox 68">
            <a:extLst>
              <a:ext uri="{FF2B5EF4-FFF2-40B4-BE49-F238E27FC236}">
                <a16:creationId xmlns:a16="http://schemas.microsoft.com/office/drawing/2014/main" id="{5C97BDE7-A8AE-3509-DF84-21D271250649}"/>
              </a:ext>
            </a:extLst>
          </xdr:cNvPr>
          <xdr:cNvSpPr txBox="1"/>
        </xdr:nvSpPr>
        <xdr:spPr>
          <a:xfrm>
            <a:off x="11805063" y="880604"/>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131" name="TextBox 130">
            <a:extLst>
              <a:ext uri="{FF2B5EF4-FFF2-40B4-BE49-F238E27FC236}">
                <a16:creationId xmlns:a16="http://schemas.microsoft.com/office/drawing/2014/main" id="{D761A7E7-18A8-CE37-CB34-D762EE4667D4}"/>
              </a:ext>
            </a:extLst>
          </xdr:cNvPr>
          <xdr:cNvSpPr txBox="1"/>
        </xdr:nvSpPr>
        <xdr:spPr>
          <a:xfrm>
            <a:off x="13342646" y="647054"/>
            <a:ext cx="762000" cy="2173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tx1"/>
                </a:solidFill>
              </a:rPr>
              <a:t>Baseline</a:t>
            </a:r>
            <a:endParaRPr lang="en-US" sz="1100" b="1">
              <a:solidFill>
                <a:schemeClr val="tx1"/>
              </a:solidFill>
            </a:endParaRPr>
          </a:p>
        </xdr:txBody>
      </xdr:sp>
      <xdr:sp macro="" textlink="">
        <xdr:nvSpPr>
          <xdr:cNvPr id="132" name="TextBox 131">
            <a:extLst>
              <a:ext uri="{FF2B5EF4-FFF2-40B4-BE49-F238E27FC236}">
                <a16:creationId xmlns:a16="http://schemas.microsoft.com/office/drawing/2014/main" id="{AC0C0E72-89EA-0EB3-3AA1-E610CD41650B}"/>
              </a:ext>
            </a:extLst>
          </xdr:cNvPr>
          <xdr:cNvSpPr txBox="1"/>
        </xdr:nvSpPr>
        <xdr:spPr>
          <a:xfrm>
            <a:off x="14846491" y="639400"/>
            <a:ext cx="1074066" cy="19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Intervention</a:t>
            </a:r>
            <a:endParaRPr lang="en-US" sz="1100" b="1"/>
          </a:p>
        </xdr:txBody>
      </xdr:sp>
      <xdr:sp macro="" textlink="">
        <xdr:nvSpPr>
          <xdr:cNvPr id="133" name="TextBox 132">
            <a:extLst>
              <a:ext uri="{FF2B5EF4-FFF2-40B4-BE49-F238E27FC236}">
                <a16:creationId xmlns:a16="http://schemas.microsoft.com/office/drawing/2014/main" id="{751346A2-1DF1-6EC6-6C3D-0CFED9EF5649}"/>
              </a:ext>
            </a:extLst>
          </xdr:cNvPr>
          <xdr:cNvSpPr txBox="1"/>
        </xdr:nvSpPr>
        <xdr:spPr>
          <a:xfrm>
            <a:off x="13268562" y="885717"/>
            <a:ext cx="375288" cy="268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'19</a:t>
            </a:r>
          </a:p>
        </xdr:txBody>
      </xdr:sp>
      <xdr:sp macro="" textlink="">
        <xdr:nvSpPr>
          <xdr:cNvPr id="134" name="TextBox 133">
            <a:extLst>
              <a:ext uri="{FF2B5EF4-FFF2-40B4-BE49-F238E27FC236}">
                <a16:creationId xmlns:a16="http://schemas.microsoft.com/office/drawing/2014/main" id="{CAF9DC71-3D43-EA43-4F40-BFDFB79D6249}"/>
              </a:ext>
            </a:extLst>
          </xdr:cNvPr>
          <xdr:cNvSpPr txBox="1"/>
        </xdr:nvSpPr>
        <xdr:spPr>
          <a:xfrm>
            <a:off x="13733108" y="880722"/>
            <a:ext cx="375288" cy="268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'20</a:t>
            </a:r>
          </a:p>
        </xdr:txBody>
      </xdr:sp>
      <xdr:sp macro="" textlink="">
        <xdr:nvSpPr>
          <xdr:cNvPr id="135" name="TextBox 134">
            <a:extLst>
              <a:ext uri="{FF2B5EF4-FFF2-40B4-BE49-F238E27FC236}">
                <a16:creationId xmlns:a16="http://schemas.microsoft.com/office/drawing/2014/main" id="{3E8ED356-DDFE-4009-A970-398424FCA2BE}"/>
              </a:ext>
            </a:extLst>
          </xdr:cNvPr>
          <xdr:cNvSpPr txBox="1"/>
        </xdr:nvSpPr>
        <xdr:spPr>
          <a:xfrm>
            <a:off x="14206136" y="877376"/>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'21</a:t>
            </a:r>
          </a:p>
        </xdr:txBody>
      </xdr:sp>
      <xdr:sp macro="" textlink="">
        <xdr:nvSpPr>
          <xdr:cNvPr id="136" name="TextBox 135">
            <a:extLst>
              <a:ext uri="{FF2B5EF4-FFF2-40B4-BE49-F238E27FC236}">
                <a16:creationId xmlns:a16="http://schemas.microsoft.com/office/drawing/2014/main" id="{6BA00E7D-385B-3002-5632-7C8A519A4792}"/>
              </a:ext>
            </a:extLst>
          </xdr:cNvPr>
          <xdr:cNvSpPr txBox="1"/>
        </xdr:nvSpPr>
        <xdr:spPr>
          <a:xfrm>
            <a:off x="14658276" y="882288"/>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'22</a:t>
            </a:r>
          </a:p>
        </xdr:txBody>
      </xdr:sp>
      <xdr:sp macro="" textlink="">
        <xdr:nvSpPr>
          <xdr:cNvPr id="137" name="TextBox 136">
            <a:extLst>
              <a:ext uri="{FF2B5EF4-FFF2-40B4-BE49-F238E27FC236}">
                <a16:creationId xmlns:a16="http://schemas.microsoft.com/office/drawing/2014/main" id="{E3B6FE2C-C8A9-7706-0F80-194123535CC9}"/>
              </a:ext>
            </a:extLst>
          </xdr:cNvPr>
          <xdr:cNvSpPr txBox="1"/>
        </xdr:nvSpPr>
        <xdr:spPr>
          <a:xfrm>
            <a:off x="15124836" y="878074"/>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38" name="TextBox 137">
            <a:extLst>
              <a:ext uri="{FF2B5EF4-FFF2-40B4-BE49-F238E27FC236}">
                <a16:creationId xmlns:a16="http://schemas.microsoft.com/office/drawing/2014/main" id="{DB1A5BF7-6C1E-49F6-4CBA-8EBBF99CC7CA}"/>
              </a:ext>
            </a:extLst>
          </xdr:cNvPr>
          <xdr:cNvSpPr txBox="1"/>
        </xdr:nvSpPr>
        <xdr:spPr>
          <a:xfrm>
            <a:off x="15572780" y="878493"/>
            <a:ext cx="375288" cy="244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139" name="TextBox 138">
            <a:extLst>
              <a:ext uri="{FF2B5EF4-FFF2-40B4-BE49-F238E27FC236}">
                <a16:creationId xmlns:a16="http://schemas.microsoft.com/office/drawing/2014/main" id="{DDA0FD65-D7E7-2967-3A0A-49BA52D661AB}"/>
              </a:ext>
            </a:extLst>
          </xdr:cNvPr>
          <xdr:cNvSpPr txBox="1"/>
        </xdr:nvSpPr>
        <xdr:spPr>
          <a:xfrm>
            <a:off x="16494539" y="878275"/>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140" name="TextBox 139">
            <a:extLst>
              <a:ext uri="{FF2B5EF4-FFF2-40B4-BE49-F238E27FC236}">
                <a16:creationId xmlns:a16="http://schemas.microsoft.com/office/drawing/2014/main" id="{175AF1AE-EB7A-AA29-11CA-4F557D9C73A4}"/>
              </a:ext>
            </a:extLst>
          </xdr:cNvPr>
          <xdr:cNvSpPr txBox="1"/>
        </xdr:nvSpPr>
        <xdr:spPr>
          <a:xfrm>
            <a:off x="16042970" y="882993"/>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149" name="TextBox 148">
            <a:extLst>
              <a:ext uri="{FF2B5EF4-FFF2-40B4-BE49-F238E27FC236}">
                <a16:creationId xmlns:a16="http://schemas.microsoft.com/office/drawing/2014/main" id="{A312540E-8358-E4D3-056B-C12CC208A0E0}"/>
              </a:ext>
            </a:extLst>
          </xdr:cNvPr>
          <xdr:cNvSpPr txBox="1"/>
        </xdr:nvSpPr>
        <xdr:spPr>
          <a:xfrm>
            <a:off x="2933981" y="6442591"/>
            <a:ext cx="762000" cy="2173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tx1"/>
                </a:solidFill>
              </a:rPr>
              <a:t>Baseline</a:t>
            </a:r>
            <a:endParaRPr lang="en-US" sz="1100" b="1">
              <a:solidFill>
                <a:schemeClr val="tx1"/>
              </a:solidFill>
            </a:endParaRPr>
          </a:p>
        </xdr:txBody>
      </xdr:sp>
      <xdr:sp macro="" textlink="">
        <xdr:nvSpPr>
          <xdr:cNvPr id="150" name="TextBox 149">
            <a:extLst>
              <a:ext uri="{FF2B5EF4-FFF2-40B4-BE49-F238E27FC236}">
                <a16:creationId xmlns:a16="http://schemas.microsoft.com/office/drawing/2014/main" id="{1D42BCCE-C0F9-0300-DD9D-9D66955E46F7}"/>
              </a:ext>
            </a:extLst>
          </xdr:cNvPr>
          <xdr:cNvSpPr txBox="1"/>
        </xdr:nvSpPr>
        <xdr:spPr>
          <a:xfrm>
            <a:off x="4623944" y="6446343"/>
            <a:ext cx="1074066" cy="19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Intervention</a:t>
            </a:r>
            <a:endParaRPr lang="en-US" sz="1100" b="1"/>
          </a:p>
        </xdr:txBody>
      </xdr:sp>
      <xdr:sp macro="" textlink="">
        <xdr:nvSpPr>
          <xdr:cNvPr id="155" name="TextBox 154">
            <a:extLst>
              <a:ext uri="{FF2B5EF4-FFF2-40B4-BE49-F238E27FC236}">
                <a16:creationId xmlns:a16="http://schemas.microsoft.com/office/drawing/2014/main" id="{DEAD036D-1A36-9B6E-76E2-C05BB7B41522}"/>
              </a:ext>
            </a:extLst>
          </xdr:cNvPr>
          <xdr:cNvSpPr txBox="1"/>
        </xdr:nvSpPr>
        <xdr:spPr>
          <a:xfrm>
            <a:off x="3110897" y="6685016"/>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56" name="TextBox 155">
            <a:extLst>
              <a:ext uri="{FF2B5EF4-FFF2-40B4-BE49-F238E27FC236}">
                <a16:creationId xmlns:a16="http://schemas.microsoft.com/office/drawing/2014/main" id="{44B81691-1EE3-CAC1-D6F8-4EC48E86C3FA}"/>
              </a:ext>
            </a:extLst>
          </xdr:cNvPr>
          <xdr:cNvSpPr txBox="1"/>
        </xdr:nvSpPr>
        <xdr:spPr>
          <a:xfrm>
            <a:off x="3989052" y="6696843"/>
            <a:ext cx="375288" cy="244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157" name="TextBox 156">
            <a:extLst>
              <a:ext uri="{FF2B5EF4-FFF2-40B4-BE49-F238E27FC236}">
                <a16:creationId xmlns:a16="http://schemas.microsoft.com/office/drawing/2014/main" id="{091DD0F5-D8B7-5E14-B65D-789B911D16C8}"/>
              </a:ext>
            </a:extLst>
          </xdr:cNvPr>
          <xdr:cNvSpPr txBox="1"/>
        </xdr:nvSpPr>
        <xdr:spPr>
          <a:xfrm>
            <a:off x="5853188" y="6685218"/>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158" name="TextBox 157">
            <a:extLst>
              <a:ext uri="{FF2B5EF4-FFF2-40B4-BE49-F238E27FC236}">
                <a16:creationId xmlns:a16="http://schemas.microsoft.com/office/drawing/2014/main" id="{B090265B-E9FF-C41E-9931-D945CD390CE9}"/>
              </a:ext>
            </a:extLst>
          </xdr:cNvPr>
          <xdr:cNvSpPr txBox="1"/>
        </xdr:nvSpPr>
        <xdr:spPr>
          <a:xfrm>
            <a:off x="4924726" y="6689935"/>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163" name="TextBox 162">
            <a:extLst>
              <a:ext uri="{FF2B5EF4-FFF2-40B4-BE49-F238E27FC236}">
                <a16:creationId xmlns:a16="http://schemas.microsoft.com/office/drawing/2014/main" id="{B8236179-1487-B971-681B-339C1726C73B}"/>
              </a:ext>
            </a:extLst>
          </xdr:cNvPr>
          <xdr:cNvSpPr txBox="1"/>
        </xdr:nvSpPr>
        <xdr:spPr>
          <a:xfrm>
            <a:off x="7264240" y="6467685"/>
            <a:ext cx="762000" cy="2173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tx1"/>
                </a:solidFill>
              </a:rPr>
              <a:t>Baseline</a:t>
            </a:r>
            <a:endParaRPr lang="en-US" sz="1100" b="1">
              <a:solidFill>
                <a:schemeClr val="tx1"/>
              </a:solidFill>
            </a:endParaRPr>
          </a:p>
        </xdr:txBody>
      </xdr:sp>
      <xdr:sp macro="" textlink="">
        <xdr:nvSpPr>
          <xdr:cNvPr id="164" name="TextBox 163">
            <a:extLst>
              <a:ext uri="{FF2B5EF4-FFF2-40B4-BE49-F238E27FC236}">
                <a16:creationId xmlns:a16="http://schemas.microsoft.com/office/drawing/2014/main" id="{1C92F4D9-6309-0CCE-F8F5-DBB13E815EE6}"/>
              </a:ext>
            </a:extLst>
          </xdr:cNvPr>
          <xdr:cNvSpPr txBox="1"/>
        </xdr:nvSpPr>
        <xdr:spPr>
          <a:xfrm>
            <a:off x="8954204" y="6471438"/>
            <a:ext cx="1074066" cy="19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Intervention</a:t>
            </a:r>
            <a:endParaRPr lang="en-US" sz="1100" b="1"/>
          </a:p>
        </xdr:txBody>
      </xdr:sp>
      <xdr:sp macro="" textlink="">
        <xdr:nvSpPr>
          <xdr:cNvPr id="165" name="TextBox 164">
            <a:extLst>
              <a:ext uri="{FF2B5EF4-FFF2-40B4-BE49-F238E27FC236}">
                <a16:creationId xmlns:a16="http://schemas.microsoft.com/office/drawing/2014/main" id="{3B923690-8DB2-94A6-D746-F93B4B7591F4}"/>
              </a:ext>
            </a:extLst>
          </xdr:cNvPr>
          <xdr:cNvSpPr txBox="1"/>
        </xdr:nvSpPr>
        <xdr:spPr>
          <a:xfrm>
            <a:off x="7441156" y="6710110"/>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66" name="TextBox 165">
            <a:extLst>
              <a:ext uri="{FF2B5EF4-FFF2-40B4-BE49-F238E27FC236}">
                <a16:creationId xmlns:a16="http://schemas.microsoft.com/office/drawing/2014/main" id="{C22090DE-0BEC-29D7-8F27-05FDEDE47CA0}"/>
              </a:ext>
            </a:extLst>
          </xdr:cNvPr>
          <xdr:cNvSpPr txBox="1"/>
        </xdr:nvSpPr>
        <xdr:spPr>
          <a:xfrm>
            <a:off x="8319311" y="6721938"/>
            <a:ext cx="375288" cy="244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167" name="TextBox 166">
            <a:extLst>
              <a:ext uri="{FF2B5EF4-FFF2-40B4-BE49-F238E27FC236}">
                <a16:creationId xmlns:a16="http://schemas.microsoft.com/office/drawing/2014/main" id="{179299D3-8543-7C70-340F-1867405C7D19}"/>
              </a:ext>
            </a:extLst>
          </xdr:cNvPr>
          <xdr:cNvSpPr txBox="1"/>
        </xdr:nvSpPr>
        <xdr:spPr>
          <a:xfrm>
            <a:off x="10183447" y="6710312"/>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168" name="TextBox 167">
            <a:extLst>
              <a:ext uri="{FF2B5EF4-FFF2-40B4-BE49-F238E27FC236}">
                <a16:creationId xmlns:a16="http://schemas.microsoft.com/office/drawing/2014/main" id="{F71148EF-1514-2F13-ECBD-1D1881D831E1}"/>
              </a:ext>
            </a:extLst>
          </xdr:cNvPr>
          <xdr:cNvSpPr txBox="1"/>
        </xdr:nvSpPr>
        <xdr:spPr>
          <a:xfrm>
            <a:off x="9254985" y="6715029"/>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sp macro="" textlink="">
        <xdr:nvSpPr>
          <xdr:cNvPr id="187" name="TextBox 186">
            <a:extLst>
              <a:ext uri="{FF2B5EF4-FFF2-40B4-BE49-F238E27FC236}">
                <a16:creationId xmlns:a16="http://schemas.microsoft.com/office/drawing/2014/main" id="{95CE31EB-75F0-2C6C-E761-51D7AED84231}"/>
              </a:ext>
            </a:extLst>
          </xdr:cNvPr>
          <xdr:cNvSpPr txBox="1"/>
        </xdr:nvSpPr>
        <xdr:spPr>
          <a:xfrm>
            <a:off x="11606134" y="6461415"/>
            <a:ext cx="762000" cy="2173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tx1"/>
                </a:solidFill>
              </a:rPr>
              <a:t>Baseline</a:t>
            </a:r>
            <a:endParaRPr lang="en-US" sz="1100" b="1">
              <a:solidFill>
                <a:schemeClr val="tx1"/>
              </a:solidFill>
            </a:endParaRPr>
          </a:p>
        </xdr:txBody>
      </xdr:sp>
      <xdr:sp macro="" textlink="">
        <xdr:nvSpPr>
          <xdr:cNvPr id="188" name="TextBox 187">
            <a:extLst>
              <a:ext uri="{FF2B5EF4-FFF2-40B4-BE49-F238E27FC236}">
                <a16:creationId xmlns:a16="http://schemas.microsoft.com/office/drawing/2014/main" id="{EDB80E69-2335-179D-AE13-69AAD104813F}"/>
              </a:ext>
            </a:extLst>
          </xdr:cNvPr>
          <xdr:cNvSpPr txBox="1"/>
        </xdr:nvSpPr>
        <xdr:spPr>
          <a:xfrm>
            <a:off x="13296099" y="6465168"/>
            <a:ext cx="1074066" cy="19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t>Intervention</a:t>
            </a:r>
            <a:endParaRPr lang="en-US" sz="1100" b="1"/>
          </a:p>
        </xdr:txBody>
      </xdr:sp>
      <xdr:sp macro="" textlink="">
        <xdr:nvSpPr>
          <xdr:cNvPr id="189" name="TextBox 188">
            <a:extLst>
              <a:ext uri="{FF2B5EF4-FFF2-40B4-BE49-F238E27FC236}">
                <a16:creationId xmlns:a16="http://schemas.microsoft.com/office/drawing/2014/main" id="{E63A03A6-A597-B88F-1855-B4A91827AFA8}"/>
              </a:ext>
            </a:extLst>
          </xdr:cNvPr>
          <xdr:cNvSpPr txBox="1"/>
        </xdr:nvSpPr>
        <xdr:spPr>
          <a:xfrm>
            <a:off x="11783050" y="6703839"/>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'23</a:t>
            </a:r>
          </a:p>
        </xdr:txBody>
      </xdr:sp>
      <xdr:sp macro="" textlink="">
        <xdr:nvSpPr>
          <xdr:cNvPr id="190" name="TextBox 189">
            <a:extLst>
              <a:ext uri="{FF2B5EF4-FFF2-40B4-BE49-F238E27FC236}">
                <a16:creationId xmlns:a16="http://schemas.microsoft.com/office/drawing/2014/main" id="{0E26DC28-2602-8F3F-1A05-7602C7764C4D}"/>
              </a:ext>
            </a:extLst>
          </xdr:cNvPr>
          <xdr:cNvSpPr txBox="1"/>
        </xdr:nvSpPr>
        <xdr:spPr>
          <a:xfrm>
            <a:off x="12661205" y="6715667"/>
            <a:ext cx="375288" cy="244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'24</a:t>
            </a:r>
          </a:p>
        </xdr:txBody>
      </xdr:sp>
      <xdr:sp macro="" textlink="">
        <xdr:nvSpPr>
          <xdr:cNvPr id="191" name="TextBox 190">
            <a:extLst>
              <a:ext uri="{FF2B5EF4-FFF2-40B4-BE49-F238E27FC236}">
                <a16:creationId xmlns:a16="http://schemas.microsoft.com/office/drawing/2014/main" id="{CDB0AD8A-55F6-C9D4-49CB-AA16E18035ED}"/>
              </a:ext>
            </a:extLst>
          </xdr:cNvPr>
          <xdr:cNvSpPr txBox="1"/>
        </xdr:nvSpPr>
        <xdr:spPr>
          <a:xfrm>
            <a:off x="14525341" y="6704041"/>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'26</a:t>
            </a:r>
          </a:p>
        </xdr:txBody>
      </xdr:sp>
      <xdr:sp macro="" textlink="">
        <xdr:nvSpPr>
          <xdr:cNvPr id="192" name="TextBox 191">
            <a:extLst>
              <a:ext uri="{FF2B5EF4-FFF2-40B4-BE49-F238E27FC236}">
                <a16:creationId xmlns:a16="http://schemas.microsoft.com/office/drawing/2014/main" id="{FE5FB81A-F3D8-FDC1-38AD-4575A57373C6}"/>
              </a:ext>
            </a:extLst>
          </xdr:cNvPr>
          <xdr:cNvSpPr txBox="1"/>
        </xdr:nvSpPr>
        <xdr:spPr>
          <a:xfrm>
            <a:off x="13596879" y="6708758"/>
            <a:ext cx="375288" cy="2443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bg1">
                    <a:lumMod val="50000"/>
                  </a:schemeClr>
                </a:solidFill>
              </a:rPr>
              <a:t>'25</a:t>
            </a:r>
          </a:p>
        </xdr:txBody>
      </xdr:sp>
    </xdr:grpSp>
    <xdr:clientData/>
  </xdr:twoCellAnchor>
  <xdr:twoCellAnchor>
    <xdr:from>
      <xdr:col>0</xdr:col>
      <xdr:colOff>285751</xdr:colOff>
      <xdr:row>0</xdr:row>
      <xdr:rowOff>122237</xdr:rowOff>
    </xdr:from>
    <xdr:to>
      <xdr:col>28</xdr:col>
      <xdr:colOff>244928</xdr:colOff>
      <xdr:row>79</xdr:row>
      <xdr:rowOff>149679</xdr:rowOff>
    </xdr:to>
    <xdr:sp macro="" textlink="">
      <xdr:nvSpPr>
        <xdr:cNvPr id="61" name="Rectangle 60">
          <a:extLst>
            <a:ext uri="{FF2B5EF4-FFF2-40B4-BE49-F238E27FC236}">
              <a16:creationId xmlns:a16="http://schemas.microsoft.com/office/drawing/2014/main" id="{D8A3499A-AA28-402F-8632-F04C5D480AA6}"/>
            </a:ext>
          </a:extLst>
        </xdr:cNvPr>
        <xdr:cNvSpPr/>
      </xdr:nvSpPr>
      <xdr:spPr>
        <a:xfrm>
          <a:off x="285751" y="122237"/>
          <a:ext cx="20016106" cy="14695942"/>
        </a:xfrm>
        <a:prstGeom prst="rect">
          <a:avLst/>
        </a:prstGeom>
        <a:noFill/>
        <a:ln w="19050"/>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mga template">
  <a:themeElements>
    <a:clrScheme name="AMGA 2018">
      <a:dk1>
        <a:srgbClr val="09727D"/>
      </a:dk1>
      <a:lt1>
        <a:sysClr val="window" lastClr="FFFFFF"/>
      </a:lt1>
      <a:dk2>
        <a:srgbClr val="09727D"/>
      </a:dk2>
      <a:lt2>
        <a:srgbClr val="FFFFFF"/>
      </a:lt2>
      <a:accent1>
        <a:srgbClr val="00AE9E"/>
      </a:accent1>
      <a:accent2>
        <a:srgbClr val="9BC038"/>
      </a:accent2>
      <a:accent3>
        <a:srgbClr val="644FA1"/>
      </a:accent3>
      <a:accent4>
        <a:srgbClr val="A2AAAD"/>
      </a:accent4>
      <a:accent5>
        <a:srgbClr val="00B9F2"/>
      </a:accent5>
      <a:accent6>
        <a:srgbClr val="9A252E"/>
      </a:accent6>
      <a:hlink>
        <a:srgbClr val="00B9F2"/>
      </a:hlink>
      <a:folHlink>
        <a:srgbClr val="A2AAAD"/>
      </a:folHlink>
    </a:clrScheme>
    <a:fontScheme name="AMGA">
      <a:majorFont>
        <a:latin typeface="Calibri"/>
        <a:ea typeface=""/>
        <a:cs typeface=""/>
      </a:majorFont>
      <a:minorFont>
        <a:latin typeface="Calibri"/>
        <a:ea typeface=""/>
        <a:cs typeface=""/>
      </a:minorFont>
    </a:fontScheme>
    <a:fmtScheme name="BlackTie">
      <a:fillStyleLst>
        <a:solidFill>
          <a:schemeClr val="phClr"/>
        </a:solidFill>
        <a:gradFill rotWithShape="1">
          <a:gsLst>
            <a:gs pos="0">
              <a:schemeClr val="phClr">
                <a:tint val="45000"/>
                <a:satMod val="220000"/>
              </a:schemeClr>
            </a:gs>
            <a:gs pos="30000">
              <a:schemeClr val="phClr">
                <a:tint val="61000"/>
                <a:satMod val="220000"/>
              </a:schemeClr>
            </a:gs>
            <a:gs pos="45000">
              <a:schemeClr val="phClr">
                <a:tint val="66000"/>
                <a:satMod val="240000"/>
              </a:schemeClr>
            </a:gs>
            <a:gs pos="55000">
              <a:schemeClr val="phClr">
                <a:tint val="66000"/>
                <a:satMod val="220000"/>
              </a:schemeClr>
            </a:gs>
            <a:gs pos="73000">
              <a:schemeClr val="phClr">
                <a:tint val="61000"/>
                <a:satMod val="220000"/>
              </a:schemeClr>
            </a:gs>
            <a:gs pos="100000">
              <a:schemeClr val="phClr">
                <a:tint val="45000"/>
                <a:satMod val="220000"/>
              </a:schemeClr>
            </a:gs>
          </a:gsLst>
          <a:lin ang="950000" scaled="1"/>
        </a:gradFill>
        <a:gradFill rotWithShape="1">
          <a:gsLst>
            <a:gs pos="0">
              <a:schemeClr val="phClr">
                <a:shade val="63000"/>
                <a:satMod val="110000"/>
              </a:schemeClr>
            </a:gs>
            <a:gs pos="30000">
              <a:schemeClr val="phClr">
                <a:shade val="90000"/>
                <a:satMod val="120000"/>
              </a:schemeClr>
            </a:gs>
            <a:gs pos="45000">
              <a:schemeClr val="phClr">
                <a:shade val="100000"/>
                <a:satMod val="128000"/>
              </a:schemeClr>
            </a:gs>
            <a:gs pos="55000">
              <a:schemeClr val="phClr">
                <a:shade val="100000"/>
                <a:satMod val="128000"/>
              </a:schemeClr>
            </a:gs>
            <a:gs pos="73000">
              <a:schemeClr val="phClr">
                <a:shade val="90000"/>
                <a:satMod val="120000"/>
              </a:schemeClr>
            </a:gs>
            <a:gs pos="100000">
              <a:schemeClr val="phClr">
                <a:shade val="63000"/>
                <a:satMod val="11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1909" dir="5400000" rotWithShape="0">
              <a:srgbClr val="000000">
                <a:alpha val="40000"/>
              </a:srgbClr>
            </a:outerShdw>
          </a:effectLst>
        </a:effectStyle>
        <a:effectStyle>
          <a:effectLst>
            <a:outerShdw blurRad="57150" dist="38100" dir="5400000" algn="br" rotWithShape="0">
              <a:srgbClr val="000000">
                <a:alpha val="57000"/>
              </a:srgbClr>
            </a:outerShdw>
          </a:effectLst>
          <a:scene3d>
            <a:camera prst="orthographicFront">
              <a:rot lat="0" lon="0" rev="0"/>
            </a:camera>
            <a:lightRig rig="twoPt" dir="t">
              <a:rot lat="0" lon="0" rev="1800000"/>
            </a:lightRig>
          </a:scene3d>
          <a:sp3d>
            <a:bevelT w="44450" h="3175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Amga template" id="{909194B6-4387-41F1-8188-61CC840082A3}" vid="{D912F574-7BC9-4389-86D4-D9C712EB00B8}"/>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RiseToImmunize@amga.org." TargetMode="External"/><Relationship Id="rId7" Type="http://schemas.openxmlformats.org/officeDocument/2006/relationships/hyperlink" Target="mailto:RiseToImmunize@amga.org." TargetMode="External"/><Relationship Id="rId2" Type="http://schemas.openxmlformats.org/officeDocument/2006/relationships/hyperlink" Target="mailto:RiseToImmunize@amga.org" TargetMode="External"/><Relationship Id="rId1" Type="http://schemas.openxmlformats.org/officeDocument/2006/relationships/hyperlink" Target="mailto:DataForRize@amga.org" TargetMode="External"/><Relationship Id="rId6" Type="http://schemas.openxmlformats.org/officeDocument/2006/relationships/hyperlink" Target="mailto:RiseToImmunize@amga.org" TargetMode="External"/><Relationship Id="rId5" Type="http://schemas.openxmlformats.org/officeDocument/2006/relationships/hyperlink" Target="mailto:DataForRize@amga.org" TargetMode="External"/><Relationship Id="rId4" Type="http://schemas.openxmlformats.org/officeDocument/2006/relationships/hyperlink" Target="mailto:DataForRize@amga.org"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375B-3425-4468-9BDF-48C9FE530648}">
  <sheetPr codeName="Sheet1">
    <tabColor theme="0" tint="-0.34998626667073579"/>
  </sheetPr>
  <dimension ref="A2:S34"/>
  <sheetViews>
    <sheetView showGridLines="0" zoomScale="80" zoomScaleNormal="80" workbookViewId="0">
      <selection activeCell="A2" sqref="A2:D2"/>
    </sheetView>
  </sheetViews>
  <sheetFormatPr defaultColWidth="8.81640625" defaultRowHeight="14.5" x14ac:dyDescent="0.35"/>
  <cols>
    <col min="1" max="2" width="1.36328125" customWidth="1"/>
    <col min="3" max="3" width="8.6328125" customWidth="1"/>
    <col min="4" max="4" width="97.453125" customWidth="1"/>
    <col min="5" max="5" width="8.81640625" customWidth="1"/>
    <col min="6" max="6" width="8.6328125" customWidth="1"/>
    <col min="7" max="7" width="16.453125" customWidth="1"/>
    <col min="9" max="10" width="11.453125" customWidth="1"/>
  </cols>
  <sheetData>
    <row r="2" spans="1:19" ht="27" customHeight="1" x14ac:dyDescent="0.35">
      <c r="A2" s="255" t="s">
        <v>20</v>
      </c>
      <c r="B2" s="255"/>
      <c r="C2" s="255"/>
      <c r="D2" s="255"/>
      <c r="E2" s="256"/>
      <c r="F2" s="256"/>
      <c r="G2" s="256"/>
      <c r="H2" s="256"/>
      <c r="I2" s="15"/>
      <c r="J2" s="16"/>
      <c r="K2" s="16"/>
      <c r="L2" s="1"/>
      <c r="M2" s="1"/>
      <c r="N2" s="1"/>
      <c r="O2" s="1"/>
      <c r="P2" s="1"/>
      <c r="Q2" s="1"/>
      <c r="R2" s="1"/>
      <c r="S2" s="1"/>
    </row>
    <row r="3" spans="1:19" ht="41.5" customHeight="1" thickBot="1" x14ac:dyDescent="0.4">
      <c r="A3" s="261" t="s">
        <v>19</v>
      </c>
      <c r="B3" s="261"/>
      <c r="C3" s="261"/>
      <c r="D3" s="261"/>
      <c r="E3" s="1"/>
      <c r="F3" s="262" t="s">
        <v>182</v>
      </c>
      <c r="G3" s="262"/>
      <c r="H3" s="262"/>
      <c r="I3" s="262"/>
      <c r="J3" s="262"/>
    </row>
    <row r="4" spans="1:19" ht="10.5" customHeight="1" thickTop="1" x14ac:dyDescent="0.35">
      <c r="A4" s="1"/>
      <c r="B4" s="2"/>
      <c r="C4" s="3"/>
      <c r="D4" s="4"/>
      <c r="E4" s="1"/>
      <c r="F4" s="1"/>
      <c r="G4" s="1"/>
      <c r="H4" s="1"/>
      <c r="I4" s="1"/>
    </row>
    <row r="5" spans="1:19" s="7" customFormat="1" ht="62" customHeight="1" x14ac:dyDescent="0.35">
      <c r="A5" s="5"/>
      <c r="B5" s="6"/>
      <c r="C5" s="249" t="s">
        <v>135</v>
      </c>
      <c r="D5" s="250"/>
      <c r="E5" s="5"/>
      <c r="F5" s="263" t="s">
        <v>0</v>
      </c>
      <c r="G5" s="263"/>
      <c r="H5" s="263"/>
      <c r="I5" s="263"/>
      <c r="J5" s="263"/>
      <c r="K5"/>
    </row>
    <row r="6" spans="1:19" ht="9" customHeight="1" thickBot="1" x14ac:dyDescent="0.4">
      <c r="A6" s="1"/>
      <c r="B6" s="8"/>
      <c r="C6" s="1"/>
      <c r="D6" s="9"/>
      <c r="E6" s="1"/>
      <c r="F6" s="264"/>
      <c r="G6" s="264"/>
      <c r="H6" s="264"/>
      <c r="I6" s="264"/>
      <c r="J6" s="264"/>
    </row>
    <row r="7" spans="1:19" ht="34.5" customHeight="1" x14ac:dyDescent="0.35">
      <c r="A7" s="1"/>
      <c r="B7" s="8"/>
      <c r="C7" s="249" t="s">
        <v>123</v>
      </c>
      <c r="D7" s="250"/>
      <c r="E7" s="1"/>
      <c r="F7" s="265" t="s">
        <v>18</v>
      </c>
      <c r="G7" s="266"/>
      <c r="H7" s="267" t="s">
        <v>17</v>
      </c>
      <c r="I7" s="267"/>
      <c r="J7" s="268"/>
    </row>
    <row r="8" spans="1:19" ht="13.5" customHeight="1" x14ac:dyDescent="0.35">
      <c r="A8" s="1"/>
      <c r="B8" s="8"/>
      <c r="C8" s="10"/>
      <c r="D8" s="11"/>
      <c r="E8" s="1"/>
      <c r="F8" s="88"/>
      <c r="G8" s="85"/>
      <c r="H8" s="77"/>
      <c r="I8" s="77"/>
      <c r="J8" s="89"/>
    </row>
    <row r="9" spans="1:19" ht="34.5" customHeight="1" x14ac:dyDescent="0.35">
      <c r="A9" s="1"/>
      <c r="B9" s="8"/>
      <c r="C9" s="249" t="s">
        <v>124</v>
      </c>
      <c r="D9" s="250"/>
      <c r="E9" s="1"/>
      <c r="F9" s="257" t="s">
        <v>16</v>
      </c>
      <c r="G9" s="258"/>
      <c r="H9" s="259" t="s">
        <v>136</v>
      </c>
      <c r="I9" s="259"/>
      <c r="J9" s="260"/>
    </row>
    <row r="10" spans="1:19" ht="10.5" customHeight="1" thickBot="1" x14ac:dyDescent="0.4">
      <c r="A10" s="1"/>
      <c r="B10" s="8"/>
      <c r="C10" s="10"/>
      <c r="D10" s="11"/>
      <c r="E10" s="1"/>
      <c r="F10" s="90"/>
      <c r="G10" s="91"/>
      <c r="H10" s="86"/>
      <c r="I10" s="87"/>
      <c r="J10" s="92"/>
    </row>
    <row r="11" spans="1:19" ht="33" customHeight="1" x14ac:dyDescent="0.35">
      <c r="A11" s="1"/>
      <c r="B11" s="8"/>
      <c r="C11" s="249" t="s">
        <v>178</v>
      </c>
      <c r="D11" s="250"/>
      <c r="E11" s="1"/>
      <c r="F11" s="1"/>
      <c r="G11" s="85"/>
      <c r="H11" s="173"/>
      <c r="I11" s="1"/>
    </row>
    <row r="12" spans="1:19" ht="10.5" customHeight="1" x14ac:dyDescent="0.35">
      <c r="A12" s="1"/>
      <c r="B12" s="8"/>
      <c r="C12" s="10"/>
      <c r="D12" s="11"/>
      <c r="E12" s="1"/>
      <c r="F12" s="1"/>
      <c r="G12" s="85"/>
      <c r="H12" s="173"/>
      <c r="I12" s="1"/>
    </row>
    <row r="13" spans="1:19" ht="22" customHeight="1" x14ac:dyDescent="0.35">
      <c r="A13" s="1"/>
      <c r="B13" s="8"/>
      <c r="C13" s="249" t="s">
        <v>177</v>
      </c>
      <c r="D13" s="250"/>
      <c r="E13" s="1"/>
    </row>
    <row r="14" spans="1:19" ht="10.5" customHeight="1" x14ac:dyDescent="0.35">
      <c r="A14" s="1"/>
      <c r="B14" s="8"/>
      <c r="C14" s="1"/>
      <c r="D14" s="9"/>
      <c r="E14" s="1"/>
      <c r="F14" s="1"/>
      <c r="G14" s="1"/>
      <c r="H14" s="1"/>
      <c r="I14" s="1"/>
    </row>
    <row r="15" spans="1:19" ht="394" customHeight="1" x14ac:dyDescent="0.35">
      <c r="A15" s="1"/>
      <c r="B15" s="8"/>
      <c r="C15" s="1"/>
      <c r="D15" s="248" t="s">
        <v>184</v>
      </c>
      <c r="E15" s="1"/>
      <c r="F15" s="1"/>
      <c r="G15" s="1"/>
      <c r="H15" s="1"/>
      <c r="I15" s="1"/>
    </row>
    <row r="16" spans="1:19" ht="141.5" customHeight="1" x14ac:dyDescent="0.35">
      <c r="A16" s="1"/>
      <c r="B16" s="8"/>
      <c r="C16" s="1"/>
      <c r="D16" s="248"/>
      <c r="E16" s="1"/>
      <c r="F16" s="1"/>
      <c r="G16" s="1"/>
      <c r="H16" s="1"/>
      <c r="I16" s="1"/>
    </row>
    <row r="17" spans="1:9" ht="31.5" customHeight="1" x14ac:dyDescent="0.35">
      <c r="A17" s="1"/>
      <c r="B17" s="8"/>
      <c r="C17" s="251" t="s">
        <v>114</v>
      </c>
      <c r="D17" s="252"/>
      <c r="E17" s="1"/>
      <c r="F17" s="1"/>
      <c r="G17" s="1"/>
      <c r="H17" s="1"/>
      <c r="I17" s="1"/>
    </row>
    <row r="18" spans="1:9" ht="10.5" customHeight="1" x14ac:dyDescent="0.35">
      <c r="A18" s="1"/>
      <c r="B18" s="8"/>
      <c r="C18" s="1"/>
      <c r="D18" s="9"/>
      <c r="E18" s="1"/>
      <c r="F18" s="1"/>
      <c r="G18" s="1"/>
      <c r="H18" s="1"/>
      <c r="I18" s="1"/>
    </row>
    <row r="19" spans="1:9" ht="82.5" customHeight="1" x14ac:dyDescent="0.35">
      <c r="A19" s="1"/>
      <c r="B19" s="8"/>
      <c r="C19" s="249" t="s">
        <v>179</v>
      </c>
      <c r="D19" s="250"/>
      <c r="E19" s="1"/>
      <c r="F19" s="1"/>
      <c r="G19" s="1"/>
      <c r="H19" s="1"/>
      <c r="I19" s="1"/>
    </row>
    <row r="20" spans="1:9" ht="10.5" customHeight="1" x14ac:dyDescent="0.35">
      <c r="A20" s="1"/>
      <c r="B20" s="8"/>
      <c r="C20" s="1"/>
      <c r="D20" s="9"/>
      <c r="E20" s="1"/>
      <c r="F20" s="1"/>
      <c r="G20" s="1"/>
      <c r="H20" s="1"/>
      <c r="I20" s="1"/>
    </row>
    <row r="21" spans="1:9" ht="29.5" customHeight="1" x14ac:dyDescent="0.35">
      <c r="A21" s="1"/>
      <c r="B21" s="8"/>
      <c r="C21" s="253" t="s">
        <v>180</v>
      </c>
      <c r="D21" s="254"/>
      <c r="E21" s="1"/>
      <c r="F21" s="1"/>
      <c r="G21" s="1"/>
      <c r="H21" s="1"/>
      <c r="I21" s="1"/>
    </row>
    <row r="22" spans="1:9" ht="18.5" x14ac:dyDescent="0.45">
      <c r="A22" s="1"/>
      <c r="B22" s="116"/>
      <c r="C22" s="246" t="s">
        <v>17</v>
      </c>
      <c r="D22" s="247"/>
      <c r="F22" s="1"/>
      <c r="G22" s="1"/>
      <c r="H22" s="1"/>
      <c r="I22" s="1"/>
    </row>
    <row r="23" spans="1:9" x14ac:dyDescent="0.35">
      <c r="A23" s="1"/>
      <c r="B23" s="8"/>
      <c r="C23" s="1"/>
      <c r="D23" s="9"/>
      <c r="E23" s="1"/>
      <c r="F23" s="1"/>
      <c r="G23" s="1"/>
      <c r="H23" s="1"/>
      <c r="I23" s="1"/>
    </row>
    <row r="24" spans="1:9" ht="74" customHeight="1" x14ac:dyDescent="0.35">
      <c r="A24" s="5"/>
      <c r="B24" s="6"/>
      <c r="C24" s="249" t="s">
        <v>181</v>
      </c>
      <c r="D24" s="250"/>
      <c r="E24" s="1"/>
      <c r="F24" s="1"/>
      <c r="G24" s="1"/>
      <c r="H24" s="1"/>
      <c r="I24" s="1"/>
    </row>
    <row r="25" spans="1:9" ht="21" customHeight="1" x14ac:dyDescent="0.35">
      <c r="A25" s="5"/>
      <c r="B25" s="6"/>
      <c r="C25" s="244" t="s">
        <v>136</v>
      </c>
      <c r="D25" s="245"/>
      <c r="E25" s="1"/>
      <c r="F25" s="1"/>
      <c r="G25" s="1"/>
      <c r="H25" s="1"/>
      <c r="I25" s="1"/>
    </row>
    <row r="26" spans="1:9" ht="10.5" customHeight="1" x14ac:dyDescent="0.35">
      <c r="A26" s="1"/>
      <c r="B26" s="8"/>
      <c r="C26" s="1"/>
      <c r="D26" s="9"/>
      <c r="E26" s="1"/>
      <c r="F26" s="1"/>
      <c r="G26" s="1"/>
      <c r="H26" s="1"/>
      <c r="I26" s="1"/>
    </row>
    <row r="27" spans="1:9" s="7" customFormat="1" ht="145.5" customHeight="1" x14ac:dyDescent="0.35">
      <c r="A27" s="5"/>
      <c r="B27" s="6"/>
      <c r="C27" s="248" t="s">
        <v>126</v>
      </c>
      <c r="D27" s="248"/>
      <c r="E27" s="5"/>
      <c r="F27" s="5"/>
      <c r="G27" s="5"/>
      <c r="H27" s="5"/>
      <c r="I27" s="5"/>
    </row>
    <row r="28" spans="1:9" ht="15" thickBot="1" x14ac:dyDescent="0.4">
      <c r="A28" s="1"/>
      <c r="B28" s="12"/>
      <c r="C28" s="13"/>
      <c r="D28" s="14"/>
      <c r="E28" s="1"/>
      <c r="F28" s="1"/>
      <c r="G28" s="1"/>
      <c r="H28" s="1"/>
      <c r="I28" s="1"/>
    </row>
    <row r="29" spans="1:9" ht="15" thickTop="1" x14ac:dyDescent="0.35">
      <c r="A29" s="1"/>
      <c r="B29" s="1"/>
      <c r="C29" s="1"/>
      <c r="D29" s="1" t="s">
        <v>1</v>
      </c>
      <c r="E29" s="1"/>
      <c r="F29" s="1"/>
      <c r="G29" s="1"/>
      <c r="H29" s="1"/>
      <c r="I29" s="1"/>
    </row>
    <row r="30" spans="1:9" x14ac:dyDescent="0.35">
      <c r="A30" s="1"/>
      <c r="B30" s="1"/>
      <c r="C30" s="1"/>
      <c r="D30" s="1"/>
      <c r="E30" s="1"/>
      <c r="F30" s="1"/>
      <c r="G30" s="1"/>
      <c r="H30" s="1"/>
      <c r="I30" s="1"/>
    </row>
    <row r="31" spans="1:9" x14ac:dyDescent="0.35">
      <c r="A31" s="1"/>
      <c r="B31" s="1"/>
      <c r="C31" s="1"/>
      <c r="D31" s="1"/>
      <c r="E31" s="1"/>
      <c r="F31" s="1"/>
      <c r="G31" s="1"/>
      <c r="H31" s="1"/>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sheetData>
  <mergeCells count="22">
    <mergeCell ref="D15:D16"/>
    <mergeCell ref="A2:D2"/>
    <mergeCell ref="E2:H2"/>
    <mergeCell ref="C13:D13"/>
    <mergeCell ref="F9:G9"/>
    <mergeCell ref="H9:J9"/>
    <mergeCell ref="A3:D3"/>
    <mergeCell ref="F3:J3"/>
    <mergeCell ref="C5:D5"/>
    <mergeCell ref="F5:J6"/>
    <mergeCell ref="C7:D7"/>
    <mergeCell ref="F7:G7"/>
    <mergeCell ref="H7:J7"/>
    <mergeCell ref="C9:D9"/>
    <mergeCell ref="C11:D11"/>
    <mergeCell ref="C25:D25"/>
    <mergeCell ref="C22:D22"/>
    <mergeCell ref="C27:D27"/>
    <mergeCell ref="C24:D24"/>
    <mergeCell ref="C17:D17"/>
    <mergeCell ref="C19:D19"/>
    <mergeCell ref="C21:D21"/>
  </mergeCells>
  <hyperlinks>
    <hyperlink ref="C22" r:id="rId1" xr:uid="{4DD23944-C164-4731-9D8C-87802E3FF7E6}"/>
    <hyperlink ref="H9" r:id="rId2" xr:uid="{21951E3D-20AF-45BD-9060-ECCC4E516AAA}"/>
    <hyperlink ref="H9:J9" r:id="rId3" display="RiseToImmunize@amga.org" xr:uid="{301934B0-2656-4F13-82C9-2ABA2AD5FD5B}"/>
    <hyperlink ref="H7" r:id="rId4" xr:uid="{73C137A3-703C-473F-AA0D-076AB167F3A0}"/>
    <hyperlink ref="H7:J7" r:id="rId5" display="DataForRize@amga.org" xr:uid="{33EC4E05-4F7C-42CF-B78C-2E3BF2D32A39}"/>
    <hyperlink ref="C25" r:id="rId6" xr:uid="{0C488B8D-EF9A-4B91-A8A8-CD84EF3D68F6}"/>
    <hyperlink ref="C25:D25" r:id="rId7" display="RiseToImmunize@amga.org" xr:uid="{B72278A2-FF82-44DA-9803-3B1B62515D04}"/>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B3FFF-9BDC-4423-8FE1-C7DAE33BD5AF}">
  <sheetPr codeName="Sheet2">
    <tabColor theme="8" tint="-0.249977111117893"/>
  </sheetPr>
  <dimension ref="B2:BH54"/>
  <sheetViews>
    <sheetView showGridLines="0" tabSelected="1" topLeftCell="A2" zoomScaleNormal="100" workbookViewId="0">
      <pane xSplit="6" ySplit="13" topLeftCell="G24" activePane="bottomRight" state="frozen"/>
      <selection activeCell="A2" sqref="A2"/>
      <selection pane="topRight" activeCell="G2" sqref="G2"/>
      <selection pane="bottomLeft" activeCell="A10" sqref="A10"/>
      <selection pane="bottomRight" activeCell="A2" sqref="A2"/>
    </sheetView>
  </sheetViews>
  <sheetFormatPr defaultColWidth="8.6328125" defaultRowHeight="14.5" x14ac:dyDescent="0.35"/>
  <cols>
    <col min="1" max="1" width="1.54296875" customWidth="1"/>
    <col min="2" max="2" width="3.7265625" customWidth="1"/>
    <col min="3" max="3" width="5" customWidth="1"/>
    <col min="4" max="4" width="8.36328125" customWidth="1"/>
    <col min="5" max="5" width="17.6328125" customWidth="1"/>
    <col min="6" max="6" width="17.7265625" customWidth="1"/>
    <col min="7" max="8" width="10" customWidth="1"/>
    <col min="9" max="10" width="11.6328125" customWidth="1"/>
    <col min="11" max="11" width="10.90625" customWidth="1"/>
    <col min="12" max="26" width="11.6328125" customWidth="1"/>
    <col min="27" max="27" width="3.6328125" customWidth="1"/>
    <col min="28" max="28" width="5.453125" customWidth="1"/>
    <col min="29" max="29" width="9.08984375" customWidth="1"/>
    <col min="30" max="40" width="11.6328125" customWidth="1"/>
  </cols>
  <sheetData>
    <row r="2" spans="2:60" ht="7.5" customHeight="1" thickBot="1" x14ac:dyDescent="0.4"/>
    <row r="3" spans="2:60" ht="63" customHeight="1" thickBot="1" x14ac:dyDescent="0.5">
      <c r="C3" s="306" t="s">
        <v>207</v>
      </c>
      <c r="D3" s="307"/>
      <c r="E3" s="307"/>
      <c r="F3" s="308"/>
      <c r="G3" s="18"/>
      <c r="H3" s="18"/>
      <c r="I3" s="17"/>
      <c r="J3" s="1"/>
      <c r="K3" s="1"/>
      <c r="L3" s="1"/>
      <c r="M3" s="1"/>
      <c r="N3" s="1"/>
      <c r="O3" s="1"/>
      <c r="P3" s="1"/>
      <c r="Q3" s="1"/>
      <c r="R3" s="1"/>
      <c r="S3" s="1"/>
      <c r="T3" s="1"/>
      <c r="X3" s="1"/>
      <c r="BE3" s="127" t="s">
        <v>116</v>
      </c>
      <c r="BF3" t="s">
        <v>161</v>
      </c>
      <c r="BG3" t="s">
        <v>161</v>
      </c>
      <c r="BH3" t="s">
        <v>161</v>
      </c>
    </row>
    <row r="4" spans="2:60" ht="9.5" customHeight="1" thickBot="1" x14ac:dyDescent="0.4">
      <c r="C4" s="174"/>
      <c r="D4" s="174"/>
      <c r="E4" s="174"/>
      <c r="F4" s="174"/>
      <c r="G4" s="20"/>
      <c r="H4" s="20"/>
      <c r="I4" s="20"/>
      <c r="J4" s="20"/>
      <c r="K4" s="20"/>
      <c r="L4" s="1"/>
      <c r="M4" s="1"/>
      <c r="N4" s="1"/>
      <c r="O4" s="1"/>
      <c r="P4" s="1"/>
      <c r="Q4" s="1"/>
      <c r="R4" s="1"/>
      <c r="S4" s="1"/>
      <c r="T4" s="1"/>
      <c r="X4" s="1"/>
      <c r="BE4" s="128" t="s">
        <v>117</v>
      </c>
      <c r="BF4" t="s">
        <v>162</v>
      </c>
      <c r="BG4" t="s">
        <v>162</v>
      </c>
      <c r="BH4" t="s">
        <v>162</v>
      </c>
    </row>
    <row r="5" spans="2:60" ht="13" customHeight="1" x14ac:dyDescent="0.35">
      <c r="C5" s="300" t="s">
        <v>193</v>
      </c>
      <c r="D5" s="301"/>
      <c r="E5" s="237"/>
      <c r="F5" s="19"/>
      <c r="G5" s="18"/>
      <c r="H5" s="18"/>
      <c r="I5" s="18"/>
      <c r="J5" s="18"/>
      <c r="K5" s="18"/>
      <c r="L5" s="1"/>
      <c r="M5" s="1"/>
      <c r="N5" s="1"/>
      <c r="O5" s="1"/>
      <c r="P5" s="1"/>
      <c r="Q5" s="1"/>
      <c r="R5" s="1"/>
      <c r="S5" s="1"/>
      <c r="T5" s="1"/>
      <c r="X5" s="1"/>
    </row>
    <row r="6" spans="2:60" ht="14" customHeight="1" thickBot="1" x14ac:dyDescent="0.4">
      <c r="C6" s="318" t="s">
        <v>157</v>
      </c>
      <c r="D6" s="319"/>
      <c r="E6" s="238"/>
      <c r="F6" s="239"/>
      <c r="G6" s="78"/>
      <c r="H6" s="78"/>
      <c r="I6" s="78"/>
      <c r="J6" s="78"/>
      <c r="K6" s="78"/>
      <c r="L6" s="1"/>
      <c r="M6" s="1"/>
      <c r="N6" s="1"/>
      <c r="O6" s="1"/>
      <c r="P6" s="1"/>
      <c r="Q6" s="1"/>
      <c r="R6" s="1"/>
      <c r="S6" s="1"/>
      <c r="T6" s="1"/>
      <c r="X6" s="1"/>
    </row>
    <row r="7" spans="2:60" ht="14.5" customHeight="1" thickBot="1" x14ac:dyDescent="0.4">
      <c r="C7" s="320" t="s">
        <v>163</v>
      </c>
      <c r="D7" s="320"/>
      <c r="E7" s="320"/>
      <c r="F7" s="320"/>
      <c r="G7" s="78"/>
      <c r="H7" s="78"/>
      <c r="I7" s="78"/>
      <c r="J7" s="78"/>
      <c r="K7" s="78"/>
      <c r="L7" s="1"/>
      <c r="M7" s="1"/>
      <c r="N7" s="1"/>
      <c r="O7" s="1"/>
      <c r="P7" s="1"/>
      <c r="Q7" s="1"/>
      <c r="R7" s="1"/>
      <c r="S7" s="1"/>
      <c r="T7" s="1"/>
      <c r="X7" s="1"/>
    </row>
    <row r="8" spans="2:60" ht="11.5" customHeight="1" x14ac:dyDescent="0.35">
      <c r="C8" s="300" t="s">
        <v>158</v>
      </c>
      <c r="D8" s="301"/>
      <c r="E8" s="240"/>
      <c r="F8" s="239"/>
      <c r="G8" s="78"/>
      <c r="H8" s="78"/>
      <c r="I8" s="78"/>
      <c r="J8" s="78"/>
      <c r="K8" s="78"/>
      <c r="L8" s="1"/>
      <c r="M8" s="1"/>
      <c r="N8" s="1"/>
      <c r="O8" s="1"/>
      <c r="P8" s="1"/>
      <c r="Q8" s="1"/>
      <c r="R8" s="1"/>
      <c r="S8" s="1"/>
      <c r="T8" s="1"/>
      <c r="X8" s="1"/>
    </row>
    <row r="9" spans="2:60" ht="11.5" customHeight="1" x14ac:dyDescent="0.35">
      <c r="C9" s="302" t="s">
        <v>159</v>
      </c>
      <c r="D9" s="303"/>
      <c r="E9" s="241"/>
      <c r="F9" s="239"/>
      <c r="G9" s="78"/>
      <c r="H9" s="78"/>
      <c r="I9" s="78"/>
      <c r="J9" s="78"/>
      <c r="K9" s="78"/>
      <c r="L9" s="1"/>
      <c r="M9" s="1"/>
      <c r="N9" s="1"/>
      <c r="O9" s="1"/>
      <c r="P9" s="1"/>
      <c r="Q9" s="1"/>
      <c r="R9" s="1"/>
      <c r="S9" s="1"/>
      <c r="T9" s="1"/>
      <c r="X9" s="1"/>
    </row>
    <row r="10" spans="2:60" ht="12" customHeight="1" thickBot="1" x14ac:dyDescent="0.4">
      <c r="C10" s="304" t="s">
        <v>160</v>
      </c>
      <c r="D10" s="305"/>
      <c r="E10" s="242"/>
      <c r="F10" s="239"/>
      <c r="G10" s="78"/>
      <c r="H10" s="78"/>
      <c r="I10" s="78"/>
      <c r="J10" s="78"/>
      <c r="K10" s="78"/>
      <c r="L10" s="1"/>
      <c r="M10" s="1"/>
      <c r="N10" s="1"/>
      <c r="O10" s="1"/>
      <c r="P10" s="1"/>
      <c r="Q10" s="1"/>
      <c r="R10" s="1"/>
      <c r="S10" s="1"/>
      <c r="T10" s="1"/>
      <c r="X10" s="1"/>
    </row>
    <row r="11" spans="2:60" ht="15.5" customHeight="1" thickBot="1" x14ac:dyDescent="0.4">
      <c r="C11" s="277" t="s">
        <v>183</v>
      </c>
      <c r="D11" s="277"/>
      <c r="E11" s="277"/>
      <c r="F11" s="277"/>
      <c r="G11" s="79"/>
      <c r="H11" s="79"/>
      <c r="I11" s="299" t="s">
        <v>127</v>
      </c>
      <c r="J11" s="269"/>
      <c r="K11" s="269"/>
      <c r="L11" s="269"/>
      <c r="M11" s="269"/>
      <c r="N11" s="269"/>
      <c r="O11" s="269"/>
      <c r="P11" s="269" t="s">
        <v>128</v>
      </c>
      <c r="Q11" s="269"/>
      <c r="R11" s="269"/>
      <c r="S11" s="269"/>
      <c r="T11" s="269"/>
      <c r="U11" s="269"/>
      <c r="V11" s="269"/>
      <c r="W11" s="269"/>
      <c r="X11" s="269"/>
      <c r="Y11" s="269"/>
      <c r="Z11" s="270"/>
      <c r="AA11" s="397" t="s">
        <v>164</v>
      </c>
      <c r="AB11" s="398"/>
      <c r="AC11" s="269"/>
      <c r="AD11" s="269"/>
      <c r="AE11" s="269"/>
      <c r="AF11" s="269"/>
      <c r="AG11" s="269"/>
      <c r="AH11" s="269"/>
      <c r="AI11" s="269"/>
      <c r="AJ11" s="269"/>
      <c r="AK11" s="269"/>
      <c r="AL11" s="269"/>
      <c r="AM11" s="269"/>
      <c r="AN11" s="270"/>
    </row>
    <row r="12" spans="2:60" ht="19.5" customHeight="1" x14ac:dyDescent="0.35">
      <c r="B12" s="271" t="s">
        <v>2</v>
      </c>
      <c r="C12" s="272"/>
      <c r="D12" s="295" t="s">
        <v>185</v>
      </c>
      <c r="E12" s="286" t="s">
        <v>186</v>
      </c>
      <c r="F12" s="286" t="s">
        <v>133</v>
      </c>
      <c r="G12" s="280" t="s">
        <v>187</v>
      </c>
      <c r="H12" s="281"/>
      <c r="I12" s="322" t="s">
        <v>21</v>
      </c>
      <c r="J12" s="323"/>
      <c r="K12" s="324"/>
      <c r="L12" s="298" t="s">
        <v>87</v>
      </c>
      <c r="M12" s="298"/>
      <c r="N12" s="298"/>
      <c r="O12" s="294"/>
      <c r="P12" s="343" t="s">
        <v>88</v>
      </c>
      <c r="Q12" s="344"/>
      <c r="R12" s="344"/>
      <c r="S12" s="345"/>
      <c r="T12" s="350" t="s">
        <v>89</v>
      </c>
      <c r="U12" s="351"/>
      <c r="V12" s="351"/>
      <c r="W12" s="352"/>
      <c r="X12" s="337" t="s">
        <v>111</v>
      </c>
      <c r="Y12" s="338"/>
      <c r="Z12" s="338"/>
      <c r="AA12" s="370" t="s">
        <v>2</v>
      </c>
      <c r="AB12" s="371"/>
      <c r="AC12" s="286" t="s">
        <v>185</v>
      </c>
      <c r="AD12" s="399" t="s">
        <v>137</v>
      </c>
      <c r="AE12" s="400"/>
      <c r="AF12" s="400"/>
      <c r="AG12" s="401"/>
      <c r="AH12" s="408" t="s">
        <v>138</v>
      </c>
      <c r="AI12" s="409"/>
      <c r="AJ12" s="410"/>
      <c r="AK12" s="390" t="s">
        <v>156</v>
      </c>
      <c r="AL12" s="391"/>
      <c r="AM12" s="391"/>
      <c r="AN12" s="392"/>
    </row>
    <row r="13" spans="2:60" ht="13.5" customHeight="1" x14ac:dyDescent="0.35">
      <c r="B13" s="273"/>
      <c r="C13" s="274"/>
      <c r="D13" s="296"/>
      <c r="E13" s="287"/>
      <c r="F13" s="287"/>
      <c r="G13" s="282" t="s">
        <v>3</v>
      </c>
      <c r="H13" s="284" t="s">
        <v>4</v>
      </c>
      <c r="I13" s="289" t="s">
        <v>196</v>
      </c>
      <c r="J13" s="291" t="s">
        <v>86</v>
      </c>
      <c r="K13" s="291" t="s">
        <v>118</v>
      </c>
      <c r="L13" s="293" t="s">
        <v>208</v>
      </c>
      <c r="M13" s="357" t="s">
        <v>86</v>
      </c>
      <c r="N13" s="293"/>
      <c r="O13" s="278" t="s">
        <v>120</v>
      </c>
      <c r="P13" s="346" t="s">
        <v>194</v>
      </c>
      <c r="Q13" s="348" t="s">
        <v>86</v>
      </c>
      <c r="R13" s="349"/>
      <c r="S13" s="346" t="s">
        <v>119</v>
      </c>
      <c r="T13" s="353" t="s">
        <v>195</v>
      </c>
      <c r="U13" s="355" t="s">
        <v>86</v>
      </c>
      <c r="V13" s="356"/>
      <c r="W13" s="353" t="s">
        <v>120</v>
      </c>
      <c r="X13" s="339" t="s">
        <v>195</v>
      </c>
      <c r="Y13" s="339" t="s">
        <v>86</v>
      </c>
      <c r="Z13" s="341" t="s">
        <v>188</v>
      </c>
      <c r="AA13" s="372"/>
      <c r="AB13" s="373"/>
      <c r="AC13" s="287"/>
      <c r="AD13" s="402" t="s">
        <v>206</v>
      </c>
      <c r="AE13" s="404" t="s">
        <v>86</v>
      </c>
      <c r="AF13" s="405"/>
      <c r="AG13" s="402" t="s">
        <v>120</v>
      </c>
      <c r="AH13" s="406" t="s">
        <v>194</v>
      </c>
      <c r="AI13" s="411" t="s">
        <v>86</v>
      </c>
      <c r="AJ13" s="413" t="s">
        <v>139</v>
      </c>
      <c r="AK13" s="393" t="s">
        <v>197</v>
      </c>
      <c r="AL13" s="395" t="s">
        <v>86</v>
      </c>
      <c r="AM13" s="396"/>
      <c r="AN13" s="393" t="s">
        <v>120</v>
      </c>
    </row>
    <row r="14" spans="2:60" ht="23.5" customHeight="1" thickBot="1" x14ac:dyDescent="0.4">
      <c r="B14" s="275"/>
      <c r="C14" s="276"/>
      <c r="D14" s="297"/>
      <c r="E14" s="288"/>
      <c r="F14" s="288"/>
      <c r="G14" s="283"/>
      <c r="H14" s="285"/>
      <c r="I14" s="290"/>
      <c r="J14" s="292"/>
      <c r="K14" s="292"/>
      <c r="L14" s="294"/>
      <c r="M14" s="175" t="s">
        <v>189</v>
      </c>
      <c r="N14" s="176" t="s">
        <v>190</v>
      </c>
      <c r="O14" s="279"/>
      <c r="P14" s="347"/>
      <c r="Q14" s="177" t="s">
        <v>189</v>
      </c>
      <c r="R14" s="178" t="s">
        <v>190</v>
      </c>
      <c r="S14" s="347"/>
      <c r="T14" s="354"/>
      <c r="U14" s="179" t="s">
        <v>189</v>
      </c>
      <c r="V14" s="180" t="s">
        <v>190</v>
      </c>
      <c r="W14" s="354"/>
      <c r="X14" s="340"/>
      <c r="Y14" s="340"/>
      <c r="Z14" s="342"/>
      <c r="AA14" s="374"/>
      <c r="AB14" s="375"/>
      <c r="AC14" s="363"/>
      <c r="AD14" s="403"/>
      <c r="AE14" s="181" t="s">
        <v>189</v>
      </c>
      <c r="AF14" s="182" t="s">
        <v>190</v>
      </c>
      <c r="AG14" s="403"/>
      <c r="AH14" s="407"/>
      <c r="AI14" s="412"/>
      <c r="AJ14" s="414"/>
      <c r="AK14" s="394"/>
      <c r="AL14" s="183" t="s">
        <v>189</v>
      </c>
      <c r="AM14" s="184" t="s">
        <v>190</v>
      </c>
      <c r="AN14" s="394"/>
    </row>
    <row r="15" spans="2:60" ht="14.5" customHeight="1" x14ac:dyDescent="0.35">
      <c r="B15" s="376" t="s">
        <v>38</v>
      </c>
      <c r="C15" s="314">
        <v>2019</v>
      </c>
      <c r="D15" s="185" t="s">
        <v>5</v>
      </c>
      <c r="E15" s="186" t="s">
        <v>22</v>
      </c>
      <c r="F15" s="186" t="s">
        <v>30</v>
      </c>
      <c r="G15" s="330" t="s">
        <v>85</v>
      </c>
      <c r="H15" s="333" t="s">
        <v>84</v>
      </c>
      <c r="I15" s="220"/>
      <c r="J15" s="221"/>
      <c r="K15" s="187" t="str">
        <f>IF(OR(ISBLANK(I15),ISBLANK(J15)),"-- ", J15/I15)</f>
        <v xml:space="preserve">-- </v>
      </c>
      <c r="L15" s="224"/>
      <c r="M15" s="221"/>
      <c r="N15" s="225"/>
      <c r="O15" s="187" t="str">
        <f>IF(OR(ISBLANK(L15),ISBLANK(M15),ISBLANK(N15)),"-- ", (M15+N15)/L15)</f>
        <v xml:space="preserve">-- </v>
      </c>
      <c r="P15" s="228" t="str">
        <f>IF($E$6="Basic","--",IF(ISBLANK('Data Entry'!I15),"", 'Data Entry'!I15))</f>
        <v/>
      </c>
      <c r="Q15" s="221"/>
      <c r="R15" s="225"/>
      <c r="S15" s="187" t="str">
        <f>IF(OR(ISBLANK(P15),ISBLANK(Q15),ISBLANK(R15)),"-- ", (Q15+R15)/P15)</f>
        <v xml:space="preserve">-- </v>
      </c>
      <c r="T15" s="221"/>
      <c r="U15" s="221"/>
      <c r="V15" s="225"/>
      <c r="W15" s="188" t="str">
        <f>IF(OR(ISBLANK(T15),ISBLANK(U15),ISBLANK(V15)),"-- ", (U15+V15)/T15)</f>
        <v xml:space="preserve">-- </v>
      </c>
      <c r="X15" s="228" t="str">
        <f>IF(E6="Basic","--",IF(ISBLANK('Data Entry'!L15),"",'Data Entry'!L15))</f>
        <v/>
      </c>
      <c r="Y15" s="221"/>
      <c r="Z15" s="189" t="str">
        <f>IF(OR(ISBLANK(X15),ISBLANK(Y15)),"-- ", (Y15/X15))</f>
        <v xml:space="preserve">-- </v>
      </c>
      <c r="AA15" s="382"/>
      <c r="AB15" s="383"/>
      <c r="AC15" s="384"/>
      <c r="AD15" s="384"/>
      <c r="AE15" s="384"/>
      <c r="AF15" s="384"/>
      <c r="AG15" s="384"/>
      <c r="AH15" s="384"/>
      <c r="AI15" s="384"/>
      <c r="AJ15" s="384"/>
      <c r="AK15" s="384"/>
      <c r="AL15" s="384"/>
      <c r="AM15" s="384"/>
      <c r="AN15" s="385"/>
    </row>
    <row r="16" spans="2:60" ht="14.5" customHeight="1" x14ac:dyDescent="0.35">
      <c r="B16" s="377"/>
      <c r="C16" s="315"/>
      <c r="D16" s="190" t="s">
        <v>6</v>
      </c>
      <c r="E16" s="191" t="s">
        <v>23</v>
      </c>
      <c r="F16" s="191" t="s">
        <v>35</v>
      </c>
      <c r="G16" s="331"/>
      <c r="H16" s="334"/>
      <c r="I16" s="220"/>
      <c r="J16" s="221"/>
      <c r="K16" s="187" t="str">
        <f t="shared" ref="K16:K38" si="0">IF(OR(ISBLANK(I16),ISBLANK(J16)),"-- ", J16/I16)</f>
        <v xml:space="preserve">-- </v>
      </c>
      <c r="L16" s="224"/>
      <c r="M16" s="221"/>
      <c r="N16" s="225"/>
      <c r="O16" s="187" t="str">
        <f t="shared" ref="O16:O38" si="1">IF(OR(ISBLANK(L16),ISBLANK(M16),ISBLANK(N16)),"-- ", (M16+N16)/L16)</f>
        <v xml:space="preserve">-- </v>
      </c>
      <c r="P16" s="228" t="str">
        <f>IF($E$6="Basic","--",IF(ISBLANK('Data Entry'!I16),"", 'Data Entry'!I16))</f>
        <v/>
      </c>
      <c r="Q16" s="221"/>
      <c r="R16" s="225"/>
      <c r="S16" s="187" t="str">
        <f t="shared" ref="S16:S38" si="2">IF(OR(ISBLANK(P16),ISBLANK(Q16),ISBLANK(R16)),"-- ", (Q16+R16)/P16)</f>
        <v xml:space="preserve">-- </v>
      </c>
      <c r="T16" s="221"/>
      <c r="U16" s="221"/>
      <c r="V16" s="225"/>
      <c r="W16" s="188" t="str">
        <f t="shared" ref="W16:W38" si="3">IF(OR(ISBLANK(T16),ISBLANK(U16),ISBLANK(V16)),"-- ", (U16+V16)/T16)</f>
        <v xml:space="preserve">-- </v>
      </c>
      <c r="X16" s="228" t="str">
        <f>IF(E7="Basic","--",IF(ISBLANK('Data Entry'!L16),"",'Data Entry'!L16))</f>
        <v/>
      </c>
      <c r="Y16" s="221"/>
      <c r="Z16" s="189" t="str">
        <f>IF(OR(ISBLANK(X16),ISBLANK(Y16)),"-- ", (Y16/X16))</f>
        <v xml:space="preserve">-- </v>
      </c>
      <c r="AA16" s="382"/>
      <c r="AB16" s="383"/>
      <c r="AC16" s="383"/>
      <c r="AD16" s="383"/>
      <c r="AE16" s="383"/>
      <c r="AF16" s="383"/>
      <c r="AG16" s="383"/>
      <c r="AH16" s="383"/>
      <c r="AI16" s="383"/>
      <c r="AJ16" s="383"/>
      <c r="AK16" s="383"/>
      <c r="AL16" s="383"/>
      <c r="AM16" s="383"/>
      <c r="AN16" s="386"/>
    </row>
    <row r="17" spans="2:40" ht="14.5" customHeight="1" x14ac:dyDescent="0.35">
      <c r="B17" s="377"/>
      <c r="C17" s="315"/>
      <c r="D17" s="190" t="s">
        <v>7</v>
      </c>
      <c r="E17" s="191" t="s">
        <v>24</v>
      </c>
      <c r="F17" s="191" t="s">
        <v>36</v>
      </c>
      <c r="G17" s="331"/>
      <c r="H17" s="334"/>
      <c r="I17" s="220"/>
      <c r="J17" s="221"/>
      <c r="K17" s="187" t="str">
        <f t="shared" si="0"/>
        <v xml:space="preserve">-- </v>
      </c>
      <c r="L17" s="224"/>
      <c r="M17" s="221"/>
      <c r="N17" s="225"/>
      <c r="O17" s="187" t="str">
        <f t="shared" si="1"/>
        <v xml:space="preserve">-- </v>
      </c>
      <c r="P17" s="228" t="str">
        <f>IF($E$6="Basic","--",IF(ISBLANK('Data Entry'!I17),"", 'Data Entry'!I17))</f>
        <v/>
      </c>
      <c r="Q17" s="221"/>
      <c r="R17" s="225"/>
      <c r="S17" s="187" t="str">
        <f t="shared" si="2"/>
        <v xml:space="preserve">-- </v>
      </c>
      <c r="T17" s="221"/>
      <c r="U17" s="221"/>
      <c r="V17" s="225"/>
      <c r="W17" s="187" t="str">
        <f t="shared" si="3"/>
        <v xml:space="preserve">-- </v>
      </c>
      <c r="X17" s="228" t="str">
        <f>IF(E8="Basic","--",IF(ISBLANK('Data Entry'!L17),"",'Data Entry'!L17))</f>
        <v/>
      </c>
      <c r="Y17" s="221"/>
      <c r="Z17" s="189" t="str">
        <f t="shared" ref="Z17:Z38" si="4">IF(OR(ISBLANK(X17),ISBLANK(Y17)),"-- ", (Y17/X17))</f>
        <v xml:space="preserve">-- </v>
      </c>
      <c r="AA17" s="382"/>
      <c r="AB17" s="383"/>
      <c r="AC17" s="383"/>
      <c r="AD17" s="383"/>
      <c r="AE17" s="383"/>
      <c r="AF17" s="383"/>
      <c r="AG17" s="383"/>
      <c r="AH17" s="383"/>
      <c r="AI17" s="383"/>
      <c r="AJ17" s="383"/>
      <c r="AK17" s="383"/>
      <c r="AL17" s="383"/>
      <c r="AM17" s="383"/>
      <c r="AN17" s="386"/>
    </row>
    <row r="18" spans="2:40" ht="14.5" customHeight="1" thickBot="1" x14ac:dyDescent="0.4">
      <c r="B18" s="377"/>
      <c r="C18" s="316"/>
      <c r="D18" s="192" t="s">
        <v>8</v>
      </c>
      <c r="E18" s="193" t="s">
        <v>25</v>
      </c>
      <c r="F18" s="193" t="s">
        <v>37</v>
      </c>
      <c r="G18" s="331"/>
      <c r="H18" s="334"/>
      <c r="I18" s="222"/>
      <c r="J18" s="223"/>
      <c r="K18" s="194" t="str">
        <f t="shared" si="0"/>
        <v xml:space="preserve">-- </v>
      </c>
      <c r="L18" s="223"/>
      <c r="M18" s="223"/>
      <c r="N18" s="223"/>
      <c r="O18" s="194" t="str">
        <f t="shared" si="1"/>
        <v xml:space="preserve">-- </v>
      </c>
      <c r="P18" s="229" t="str">
        <f>IF($E$6="Basic","--",IF(ISBLANK('Data Entry'!I18),"", 'Data Entry'!I18))</f>
        <v/>
      </c>
      <c r="Q18" s="223"/>
      <c r="R18" s="223"/>
      <c r="S18" s="194" t="str">
        <f t="shared" si="2"/>
        <v xml:space="preserve">-- </v>
      </c>
      <c r="T18" s="223"/>
      <c r="U18" s="223"/>
      <c r="V18" s="223"/>
      <c r="W18" s="194" t="str">
        <f t="shared" si="3"/>
        <v xml:space="preserve">-- </v>
      </c>
      <c r="X18" s="233" t="str">
        <f>IF(E9="Basic","--",IF(ISBLANK('Data Entry'!L18),"",'Data Entry'!L18))</f>
        <v/>
      </c>
      <c r="Y18" s="223"/>
      <c r="Z18" s="195" t="str">
        <f t="shared" si="4"/>
        <v xml:space="preserve">-- </v>
      </c>
      <c r="AA18" s="382"/>
      <c r="AB18" s="383"/>
      <c r="AC18" s="383"/>
      <c r="AD18" s="383"/>
      <c r="AE18" s="383"/>
      <c r="AF18" s="383"/>
      <c r="AG18" s="383"/>
      <c r="AH18" s="383"/>
      <c r="AI18" s="383"/>
      <c r="AJ18" s="383"/>
      <c r="AK18" s="383"/>
      <c r="AL18" s="383"/>
      <c r="AM18" s="383"/>
      <c r="AN18" s="386"/>
    </row>
    <row r="19" spans="2:40" ht="14.5" customHeight="1" x14ac:dyDescent="0.35">
      <c r="B19" s="377"/>
      <c r="C19" s="317">
        <v>2020</v>
      </c>
      <c r="D19" s="196" t="s">
        <v>9</v>
      </c>
      <c r="E19" s="197" t="s">
        <v>26</v>
      </c>
      <c r="F19" s="197" t="s">
        <v>31</v>
      </c>
      <c r="G19" s="331"/>
      <c r="H19" s="334"/>
      <c r="I19" s="220"/>
      <c r="J19" s="221"/>
      <c r="K19" s="187" t="str">
        <f t="shared" si="0"/>
        <v xml:space="preserve">-- </v>
      </c>
      <c r="L19" s="224"/>
      <c r="M19" s="221"/>
      <c r="N19" s="225"/>
      <c r="O19" s="187" t="str">
        <f t="shared" si="1"/>
        <v xml:space="preserve">-- </v>
      </c>
      <c r="P19" s="228" t="str">
        <f>IF($E$6="Basic","--",IF(ISBLANK('Data Entry'!I19),"", 'Data Entry'!I19))</f>
        <v/>
      </c>
      <c r="Q19" s="221"/>
      <c r="R19" s="225"/>
      <c r="S19" s="187" t="str">
        <f t="shared" si="2"/>
        <v xml:space="preserve">-- </v>
      </c>
      <c r="T19" s="221"/>
      <c r="U19" s="221"/>
      <c r="V19" s="225"/>
      <c r="W19" s="187" t="str">
        <f t="shared" si="3"/>
        <v xml:space="preserve">-- </v>
      </c>
      <c r="X19" s="228" t="str">
        <f>IF(E10="Basic","--",IF(ISBLANK('Data Entry'!L19),"",'Data Entry'!L19))</f>
        <v/>
      </c>
      <c r="Y19" s="221"/>
      <c r="Z19" s="189" t="str">
        <f t="shared" si="4"/>
        <v xml:space="preserve">-- </v>
      </c>
      <c r="AA19" s="382"/>
      <c r="AB19" s="383"/>
      <c r="AC19" s="383"/>
      <c r="AD19" s="383"/>
      <c r="AE19" s="383"/>
      <c r="AF19" s="383"/>
      <c r="AG19" s="383"/>
      <c r="AH19" s="383"/>
      <c r="AI19" s="383"/>
      <c r="AJ19" s="383"/>
      <c r="AK19" s="383"/>
      <c r="AL19" s="383"/>
      <c r="AM19" s="383"/>
      <c r="AN19" s="386"/>
    </row>
    <row r="20" spans="2:40" ht="14.5" customHeight="1" x14ac:dyDescent="0.35">
      <c r="B20" s="377"/>
      <c r="C20" s="315"/>
      <c r="D20" s="190" t="s">
        <v>10</v>
      </c>
      <c r="E20" s="191" t="s">
        <v>27</v>
      </c>
      <c r="F20" s="191" t="s">
        <v>32</v>
      </c>
      <c r="G20" s="331"/>
      <c r="H20" s="334"/>
      <c r="I20" s="220"/>
      <c r="J20" s="221"/>
      <c r="K20" s="187" t="str">
        <f t="shared" si="0"/>
        <v xml:space="preserve">-- </v>
      </c>
      <c r="L20" s="224"/>
      <c r="M20" s="221"/>
      <c r="N20" s="225"/>
      <c r="O20" s="187" t="str">
        <f t="shared" si="1"/>
        <v xml:space="preserve">-- </v>
      </c>
      <c r="P20" s="228" t="str">
        <f>IF($E$6="Basic","--",IF(ISBLANK('Data Entry'!I20),"", 'Data Entry'!I20))</f>
        <v/>
      </c>
      <c r="Q20" s="221"/>
      <c r="R20" s="225"/>
      <c r="S20" s="187" t="str">
        <f t="shared" si="2"/>
        <v xml:space="preserve">-- </v>
      </c>
      <c r="T20" s="221"/>
      <c r="U20" s="221"/>
      <c r="V20" s="225"/>
      <c r="W20" s="187" t="str">
        <f t="shared" si="3"/>
        <v xml:space="preserve">-- </v>
      </c>
      <c r="X20" s="228" t="str">
        <f>IF(E11="Basic","--",IF(ISBLANK('Data Entry'!L20),"",'Data Entry'!L20))</f>
        <v/>
      </c>
      <c r="Y20" s="221"/>
      <c r="Z20" s="189" t="str">
        <f t="shared" si="4"/>
        <v xml:space="preserve">-- </v>
      </c>
      <c r="AA20" s="382"/>
      <c r="AB20" s="383"/>
      <c r="AC20" s="383"/>
      <c r="AD20" s="383"/>
      <c r="AE20" s="383"/>
      <c r="AF20" s="383"/>
      <c r="AG20" s="383"/>
      <c r="AH20" s="383"/>
      <c r="AI20" s="383"/>
      <c r="AJ20" s="383"/>
      <c r="AK20" s="383"/>
      <c r="AL20" s="383"/>
      <c r="AM20" s="383"/>
      <c r="AN20" s="386"/>
    </row>
    <row r="21" spans="2:40" ht="14.5" customHeight="1" x14ac:dyDescent="0.35">
      <c r="B21" s="377"/>
      <c r="C21" s="315"/>
      <c r="D21" s="190" t="s">
        <v>11</v>
      </c>
      <c r="E21" s="191" t="s">
        <v>28</v>
      </c>
      <c r="F21" s="191" t="s">
        <v>33</v>
      </c>
      <c r="G21" s="331"/>
      <c r="H21" s="334"/>
      <c r="I21" s="220"/>
      <c r="J21" s="221"/>
      <c r="K21" s="187" t="str">
        <f t="shared" si="0"/>
        <v xml:space="preserve">-- </v>
      </c>
      <c r="L21" s="224"/>
      <c r="M21" s="221"/>
      <c r="N21" s="225"/>
      <c r="O21" s="187" t="str">
        <f t="shared" si="1"/>
        <v xml:space="preserve">-- </v>
      </c>
      <c r="P21" s="228" t="str">
        <f>IF($E$6="Basic","--",IF(ISBLANK('Data Entry'!I21),"", 'Data Entry'!I21))</f>
        <v/>
      </c>
      <c r="Q21" s="221"/>
      <c r="R21" s="225"/>
      <c r="S21" s="187" t="str">
        <f t="shared" si="2"/>
        <v xml:space="preserve">-- </v>
      </c>
      <c r="T21" s="221"/>
      <c r="U21" s="221"/>
      <c r="V21" s="225"/>
      <c r="W21" s="187" t="str">
        <f t="shared" si="3"/>
        <v xml:space="preserve">-- </v>
      </c>
      <c r="X21" s="228" t="str">
        <f>IF(E12="Basic","--",IF(ISBLANK('Data Entry'!L21),"",'Data Entry'!L21))</f>
        <v/>
      </c>
      <c r="Y21" s="221"/>
      <c r="Z21" s="189" t="str">
        <f t="shared" si="4"/>
        <v xml:space="preserve">-- </v>
      </c>
      <c r="AA21" s="382"/>
      <c r="AB21" s="383"/>
      <c r="AC21" s="383"/>
      <c r="AD21" s="383"/>
      <c r="AE21" s="383"/>
      <c r="AF21" s="383"/>
      <c r="AG21" s="383"/>
      <c r="AH21" s="383"/>
      <c r="AI21" s="383"/>
      <c r="AJ21" s="383"/>
      <c r="AK21" s="383"/>
      <c r="AL21" s="383"/>
      <c r="AM21" s="383"/>
      <c r="AN21" s="386"/>
    </row>
    <row r="22" spans="2:40" ht="14.5" customHeight="1" thickBot="1" x14ac:dyDescent="0.4">
      <c r="B22" s="378"/>
      <c r="C22" s="316"/>
      <c r="D22" s="192" t="s">
        <v>12</v>
      </c>
      <c r="E22" s="193" t="s">
        <v>29</v>
      </c>
      <c r="F22" s="193" t="s">
        <v>34</v>
      </c>
      <c r="G22" s="332"/>
      <c r="H22" s="335"/>
      <c r="I22" s="222"/>
      <c r="J22" s="223"/>
      <c r="K22" s="198" t="str">
        <f t="shared" si="0"/>
        <v xml:space="preserve">-- </v>
      </c>
      <c r="L22" s="223"/>
      <c r="M22" s="223"/>
      <c r="N22" s="223"/>
      <c r="O22" s="198" t="str">
        <f t="shared" si="1"/>
        <v xml:space="preserve">-- </v>
      </c>
      <c r="P22" s="229" t="str">
        <f>IF($E$6="Basic","--",IF(ISBLANK('Data Entry'!I22),"", 'Data Entry'!I22))</f>
        <v/>
      </c>
      <c r="Q22" s="223"/>
      <c r="R22" s="223"/>
      <c r="S22" s="198" t="str">
        <f t="shared" si="2"/>
        <v xml:space="preserve">-- </v>
      </c>
      <c r="T22" s="223"/>
      <c r="U22" s="223"/>
      <c r="V22" s="223"/>
      <c r="W22" s="198" t="str">
        <f t="shared" si="3"/>
        <v xml:space="preserve">-- </v>
      </c>
      <c r="X22" s="233" t="str">
        <f>IF(E13="Basic","--",IF(ISBLANK('Data Entry'!L22),"",'Data Entry'!L22))</f>
        <v/>
      </c>
      <c r="Y22" s="223"/>
      <c r="Z22" s="199" t="str">
        <f t="shared" si="4"/>
        <v xml:space="preserve">-- </v>
      </c>
      <c r="AA22" s="382"/>
      <c r="AB22" s="383"/>
      <c r="AC22" s="383"/>
      <c r="AD22" s="383"/>
      <c r="AE22" s="383"/>
      <c r="AF22" s="383"/>
      <c r="AG22" s="383"/>
      <c r="AH22" s="383"/>
      <c r="AI22" s="383"/>
      <c r="AJ22" s="383"/>
      <c r="AK22" s="383"/>
      <c r="AL22" s="383"/>
      <c r="AM22" s="383"/>
      <c r="AN22" s="386"/>
    </row>
    <row r="23" spans="2:40" ht="14.5" customHeight="1" x14ac:dyDescent="0.35">
      <c r="B23" s="358" t="s">
        <v>191</v>
      </c>
      <c r="C23" s="312">
        <v>2021</v>
      </c>
      <c r="D23" s="200" t="s">
        <v>13</v>
      </c>
      <c r="E23" s="201" t="s">
        <v>52</v>
      </c>
      <c r="F23" s="202" t="s">
        <v>68</v>
      </c>
      <c r="G23" s="328" t="s">
        <v>85</v>
      </c>
      <c r="H23" s="326" t="s">
        <v>84</v>
      </c>
      <c r="I23" s="220"/>
      <c r="J23" s="221"/>
      <c r="K23" s="187" t="str">
        <f t="shared" si="0"/>
        <v xml:space="preserve">-- </v>
      </c>
      <c r="L23" s="224"/>
      <c r="M23" s="221"/>
      <c r="N23" s="225"/>
      <c r="O23" s="187" t="str">
        <f t="shared" si="1"/>
        <v xml:space="preserve">-- </v>
      </c>
      <c r="P23" s="228" t="str">
        <f>IF($E$6="Basic","--",IF(ISBLANK('Data Entry'!I23),"", 'Data Entry'!I23))</f>
        <v/>
      </c>
      <c r="Q23" s="221"/>
      <c r="R23" s="225"/>
      <c r="S23" s="187" t="str">
        <f t="shared" si="2"/>
        <v xml:space="preserve">-- </v>
      </c>
      <c r="T23" s="221"/>
      <c r="U23" s="221"/>
      <c r="V23" s="225"/>
      <c r="W23" s="187" t="str">
        <f t="shared" si="3"/>
        <v xml:space="preserve">-- </v>
      </c>
      <c r="X23" s="228" t="str">
        <f>IF(E14="Basic","--",IF(ISBLANK('Data Entry'!L23),"",'Data Entry'!L23))</f>
        <v/>
      </c>
      <c r="Y23" s="221"/>
      <c r="Z23" s="189" t="str">
        <f t="shared" si="4"/>
        <v xml:space="preserve">-- </v>
      </c>
      <c r="AA23" s="382"/>
      <c r="AB23" s="383"/>
      <c r="AC23" s="383"/>
      <c r="AD23" s="383"/>
      <c r="AE23" s="383"/>
      <c r="AF23" s="383"/>
      <c r="AG23" s="383"/>
      <c r="AH23" s="383"/>
      <c r="AI23" s="383"/>
      <c r="AJ23" s="383"/>
      <c r="AK23" s="383"/>
      <c r="AL23" s="383"/>
      <c r="AM23" s="383"/>
      <c r="AN23" s="386"/>
    </row>
    <row r="24" spans="2:40" ht="14.5" customHeight="1" x14ac:dyDescent="0.35">
      <c r="B24" s="359"/>
      <c r="C24" s="312"/>
      <c r="D24" s="203" t="s">
        <v>14</v>
      </c>
      <c r="E24" s="204" t="s">
        <v>53</v>
      </c>
      <c r="F24" s="205" t="s">
        <v>69</v>
      </c>
      <c r="G24" s="329"/>
      <c r="H24" s="327"/>
      <c r="I24" s="220"/>
      <c r="J24" s="221"/>
      <c r="K24" s="187" t="str">
        <f t="shared" si="0"/>
        <v xml:space="preserve">-- </v>
      </c>
      <c r="L24" s="224"/>
      <c r="M24" s="221"/>
      <c r="N24" s="225"/>
      <c r="O24" s="187" t="str">
        <f t="shared" si="1"/>
        <v xml:space="preserve">-- </v>
      </c>
      <c r="P24" s="228" t="str">
        <f>IF($E$6="Basic","--",IF(ISBLANK('Data Entry'!I24),"", 'Data Entry'!I24))</f>
        <v/>
      </c>
      <c r="Q24" s="221"/>
      <c r="R24" s="225"/>
      <c r="S24" s="187" t="str">
        <f t="shared" si="2"/>
        <v xml:space="preserve">-- </v>
      </c>
      <c r="T24" s="221"/>
      <c r="U24" s="221"/>
      <c r="V24" s="225"/>
      <c r="W24" s="187" t="str">
        <f t="shared" si="3"/>
        <v xml:space="preserve">-- </v>
      </c>
      <c r="X24" s="228" t="str">
        <f>IF(E15="Basic","--",IF(ISBLANK('Data Entry'!L24),"",'Data Entry'!L24))</f>
        <v/>
      </c>
      <c r="Y24" s="221"/>
      <c r="Z24" s="189" t="str">
        <f t="shared" si="4"/>
        <v xml:space="preserve">-- </v>
      </c>
      <c r="AA24" s="382"/>
      <c r="AB24" s="383"/>
      <c r="AC24" s="383"/>
      <c r="AD24" s="383"/>
      <c r="AE24" s="383"/>
      <c r="AF24" s="383"/>
      <c r="AG24" s="383"/>
      <c r="AH24" s="383"/>
      <c r="AI24" s="383"/>
      <c r="AJ24" s="383"/>
      <c r="AK24" s="383"/>
      <c r="AL24" s="383"/>
      <c r="AM24" s="383"/>
      <c r="AN24" s="386"/>
    </row>
    <row r="25" spans="2:40" ht="14.5" customHeight="1" x14ac:dyDescent="0.35">
      <c r="B25" s="359"/>
      <c r="C25" s="312"/>
      <c r="D25" s="203" t="s">
        <v>15</v>
      </c>
      <c r="E25" s="204" t="s">
        <v>54</v>
      </c>
      <c r="F25" s="205" t="s">
        <v>70</v>
      </c>
      <c r="G25" s="206">
        <v>44652</v>
      </c>
      <c r="H25" s="207">
        <v>44666</v>
      </c>
      <c r="I25" s="220"/>
      <c r="J25" s="221"/>
      <c r="K25" s="187" t="str">
        <f t="shared" si="0"/>
        <v xml:space="preserve">-- </v>
      </c>
      <c r="L25" s="224"/>
      <c r="M25" s="221"/>
      <c r="N25" s="225"/>
      <c r="O25" s="187" t="str">
        <f t="shared" si="1"/>
        <v xml:space="preserve">-- </v>
      </c>
      <c r="P25" s="228" t="str">
        <f>IF($E$6="Basic","--",IF(ISBLANK('Data Entry'!I25),"", 'Data Entry'!I25))</f>
        <v/>
      </c>
      <c r="Q25" s="221"/>
      <c r="R25" s="225"/>
      <c r="S25" s="187" t="str">
        <f t="shared" si="2"/>
        <v xml:space="preserve">-- </v>
      </c>
      <c r="T25" s="221"/>
      <c r="U25" s="221"/>
      <c r="V25" s="225"/>
      <c r="W25" s="187" t="str">
        <f t="shared" si="3"/>
        <v xml:space="preserve">-- </v>
      </c>
      <c r="X25" s="228" t="str">
        <f>IF(E16="Basic","--",IF(ISBLANK('Data Entry'!L25),"",'Data Entry'!L25))</f>
        <v/>
      </c>
      <c r="Y25" s="221"/>
      <c r="Z25" s="189" t="str">
        <f t="shared" si="4"/>
        <v xml:space="preserve">-- </v>
      </c>
      <c r="AA25" s="382"/>
      <c r="AB25" s="383"/>
      <c r="AC25" s="383"/>
      <c r="AD25" s="383"/>
      <c r="AE25" s="383"/>
      <c r="AF25" s="383"/>
      <c r="AG25" s="383"/>
      <c r="AH25" s="383"/>
      <c r="AI25" s="383"/>
      <c r="AJ25" s="383"/>
      <c r="AK25" s="383"/>
      <c r="AL25" s="383"/>
      <c r="AM25" s="383"/>
      <c r="AN25" s="386"/>
    </row>
    <row r="26" spans="2:40" ht="14.5" customHeight="1" thickBot="1" x14ac:dyDescent="0.4">
      <c r="B26" s="359"/>
      <c r="C26" s="313"/>
      <c r="D26" s="208" t="s">
        <v>39</v>
      </c>
      <c r="E26" s="209" t="s">
        <v>55</v>
      </c>
      <c r="F26" s="210" t="s">
        <v>71</v>
      </c>
      <c r="G26" s="211">
        <v>44743</v>
      </c>
      <c r="H26" s="212">
        <v>44757</v>
      </c>
      <c r="I26" s="222"/>
      <c r="J26" s="223"/>
      <c r="K26" s="198" t="str">
        <f t="shared" si="0"/>
        <v xml:space="preserve">-- </v>
      </c>
      <c r="L26" s="223"/>
      <c r="M26" s="223"/>
      <c r="N26" s="223"/>
      <c r="O26" s="198" t="str">
        <f t="shared" si="1"/>
        <v xml:space="preserve">-- </v>
      </c>
      <c r="P26" s="229" t="str">
        <f>IF($E$6="Basic","--",IF(ISBLANK('Data Entry'!I26),"", 'Data Entry'!I26))</f>
        <v/>
      </c>
      <c r="Q26" s="223"/>
      <c r="R26" s="223"/>
      <c r="S26" s="198" t="str">
        <f t="shared" si="2"/>
        <v xml:space="preserve">-- </v>
      </c>
      <c r="T26" s="223"/>
      <c r="U26" s="223"/>
      <c r="V26" s="223"/>
      <c r="W26" s="198" t="str">
        <f t="shared" si="3"/>
        <v xml:space="preserve">-- </v>
      </c>
      <c r="X26" s="233" t="str">
        <f>IF(E17="Basic","--",IF(ISBLANK('Data Entry'!L26),"",'Data Entry'!L26))</f>
        <v/>
      </c>
      <c r="Y26" s="223"/>
      <c r="Z26" s="199" t="str">
        <f t="shared" si="4"/>
        <v xml:space="preserve">-- </v>
      </c>
      <c r="AA26" s="382"/>
      <c r="AB26" s="383"/>
      <c r="AC26" s="383"/>
      <c r="AD26" s="383"/>
      <c r="AE26" s="383"/>
      <c r="AF26" s="383"/>
      <c r="AG26" s="383"/>
      <c r="AH26" s="383"/>
      <c r="AI26" s="383"/>
      <c r="AJ26" s="383"/>
      <c r="AK26" s="383"/>
      <c r="AL26" s="383"/>
      <c r="AM26" s="383"/>
      <c r="AN26" s="386"/>
    </row>
    <row r="27" spans="2:40" ht="14.5" customHeight="1" x14ac:dyDescent="0.35">
      <c r="B27" s="359"/>
      <c r="C27" s="310">
        <v>2022</v>
      </c>
      <c r="D27" s="200" t="s">
        <v>40</v>
      </c>
      <c r="E27" s="213" t="s">
        <v>56</v>
      </c>
      <c r="F27" s="202" t="s">
        <v>72</v>
      </c>
      <c r="G27" s="214">
        <v>44835</v>
      </c>
      <c r="H27" s="215">
        <v>44848</v>
      </c>
      <c r="I27" s="220"/>
      <c r="J27" s="221"/>
      <c r="K27" s="187" t="str">
        <f t="shared" si="0"/>
        <v xml:space="preserve">-- </v>
      </c>
      <c r="L27" s="224"/>
      <c r="M27" s="221"/>
      <c r="N27" s="225"/>
      <c r="O27" s="187" t="str">
        <f t="shared" si="1"/>
        <v xml:space="preserve">-- </v>
      </c>
      <c r="P27" s="228" t="str">
        <f>IF($E$6="Basic","--",IF(ISBLANK('Data Entry'!I27),"", 'Data Entry'!I27))</f>
        <v/>
      </c>
      <c r="Q27" s="221"/>
      <c r="R27" s="225"/>
      <c r="S27" s="187" t="str">
        <f t="shared" si="2"/>
        <v xml:space="preserve">-- </v>
      </c>
      <c r="T27" s="221"/>
      <c r="U27" s="221"/>
      <c r="V27" s="225"/>
      <c r="W27" s="187" t="str">
        <f t="shared" si="3"/>
        <v xml:space="preserve">-- </v>
      </c>
      <c r="X27" s="228" t="str">
        <f>IF(E18="Basic","--",IF(ISBLANK('Data Entry'!L27),"",'Data Entry'!L27))</f>
        <v/>
      </c>
      <c r="Y27" s="221"/>
      <c r="Z27" s="189" t="str">
        <f t="shared" si="4"/>
        <v xml:space="preserve">-- </v>
      </c>
      <c r="AA27" s="382"/>
      <c r="AB27" s="383"/>
      <c r="AC27" s="383"/>
      <c r="AD27" s="383"/>
      <c r="AE27" s="383"/>
      <c r="AF27" s="383"/>
      <c r="AG27" s="383"/>
      <c r="AH27" s="383"/>
      <c r="AI27" s="383"/>
      <c r="AJ27" s="383"/>
      <c r="AK27" s="383"/>
      <c r="AL27" s="383"/>
      <c r="AM27" s="383"/>
      <c r="AN27" s="386"/>
    </row>
    <row r="28" spans="2:40" ht="14.5" customHeight="1" x14ac:dyDescent="0.35">
      <c r="B28" s="359"/>
      <c r="C28" s="310"/>
      <c r="D28" s="203" t="s">
        <v>41</v>
      </c>
      <c r="E28" s="204" t="s">
        <v>57</v>
      </c>
      <c r="F28" s="205" t="s">
        <v>73</v>
      </c>
      <c r="G28" s="206">
        <v>44928</v>
      </c>
      <c r="H28" s="207">
        <v>44943</v>
      </c>
      <c r="I28" s="220"/>
      <c r="J28" s="221"/>
      <c r="K28" s="187" t="str">
        <f t="shared" si="0"/>
        <v xml:space="preserve">-- </v>
      </c>
      <c r="L28" s="224"/>
      <c r="M28" s="221"/>
      <c r="N28" s="225"/>
      <c r="O28" s="187" t="str">
        <f t="shared" si="1"/>
        <v xml:space="preserve">-- </v>
      </c>
      <c r="P28" s="228" t="str">
        <f>IF($E$6="Basic","--",IF(ISBLANK('Data Entry'!I28),"", 'Data Entry'!I28))</f>
        <v/>
      </c>
      <c r="Q28" s="221"/>
      <c r="R28" s="225"/>
      <c r="S28" s="187" t="str">
        <f t="shared" si="2"/>
        <v xml:space="preserve">-- </v>
      </c>
      <c r="T28" s="221"/>
      <c r="U28" s="221"/>
      <c r="V28" s="225"/>
      <c r="W28" s="187" t="str">
        <f t="shared" si="3"/>
        <v xml:space="preserve">-- </v>
      </c>
      <c r="X28" s="228" t="str">
        <f>IF(E19="Basic","--",IF(ISBLANK('Data Entry'!L28),"",'Data Entry'!L28))</f>
        <v/>
      </c>
      <c r="Y28" s="221"/>
      <c r="Z28" s="189" t="str">
        <f t="shared" si="4"/>
        <v xml:space="preserve">-- </v>
      </c>
      <c r="AA28" s="382"/>
      <c r="AB28" s="383"/>
      <c r="AC28" s="383"/>
      <c r="AD28" s="383"/>
      <c r="AE28" s="383"/>
      <c r="AF28" s="383"/>
      <c r="AG28" s="383"/>
      <c r="AH28" s="383"/>
      <c r="AI28" s="383"/>
      <c r="AJ28" s="383"/>
      <c r="AK28" s="383"/>
      <c r="AL28" s="383"/>
      <c r="AM28" s="383"/>
      <c r="AN28" s="386"/>
    </row>
    <row r="29" spans="2:40" ht="14.5" customHeight="1" x14ac:dyDescent="0.35">
      <c r="B29" s="359"/>
      <c r="C29" s="310"/>
      <c r="D29" s="203" t="s">
        <v>42</v>
      </c>
      <c r="E29" s="204" t="s">
        <v>58</v>
      </c>
      <c r="F29" s="205" t="s">
        <v>74</v>
      </c>
      <c r="G29" s="206">
        <v>45017</v>
      </c>
      <c r="H29" s="207">
        <v>45030</v>
      </c>
      <c r="I29" s="220"/>
      <c r="J29" s="221"/>
      <c r="K29" s="187" t="str">
        <f t="shared" si="0"/>
        <v xml:space="preserve">-- </v>
      </c>
      <c r="L29" s="224"/>
      <c r="M29" s="221"/>
      <c r="N29" s="225"/>
      <c r="O29" s="187" t="str">
        <f t="shared" si="1"/>
        <v xml:space="preserve">-- </v>
      </c>
      <c r="P29" s="228" t="str">
        <f>IF($E$6="Basic","--",IF(ISBLANK('Data Entry'!I29),"", 'Data Entry'!I29))</f>
        <v/>
      </c>
      <c r="Q29" s="221"/>
      <c r="R29" s="225"/>
      <c r="S29" s="187" t="str">
        <f t="shared" si="2"/>
        <v xml:space="preserve">-- </v>
      </c>
      <c r="T29" s="221"/>
      <c r="U29" s="221"/>
      <c r="V29" s="225"/>
      <c r="W29" s="187" t="str">
        <f t="shared" si="3"/>
        <v xml:space="preserve">-- </v>
      </c>
      <c r="X29" s="228" t="str">
        <f>IF(E20="Basic","--",IF(ISBLANK('Data Entry'!L29),"",'Data Entry'!L29))</f>
        <v/>
      </c>
      <c r="Y29" s="221"/>
      <c r="Z29" s="189" t="str">
        <f t="shared" si="4"/>
        <v xml:space="preserve">-- </v>
      </c>
      <c r="AA29" s="382"/>
      <c r="AB29" s="383"/>
      <c r="AC29" s="383"/>
      <c r="AD29" s="383"/>
      <c r="AE29" s="383"/>
      <c r="AF29" s="383"/>
      <c r="AG29" s="383"/>
      <c r="AH29" s="383"/>
      <c r="AI29" s="383"/>
      <c r="AJ29" s="383"/>
      <c r="AK29" s="383"/>
      <c r="AL29" s="383"/>
      <c r="AM29" s="383"/>
      <c r="AN29" s="386"/>
    </row>
    <row r="30" spans="2:40" ht="14.5" customHeight="1" thickBot="1" x14ac:dyDescent="0.4">
      <c r="B30" s="359"/>
      <c r="C30" s="311"/>
      <c r="D30" s="208" t="s">
        <v>43</v>
      </c>
      <c r="E30" s="209" t="s">
        <v>59</v>
      </c>
      <c r="F30" s="210" t="s">
        <v>75</v>
      </c>
      <c r="G30" s="211">
        <v>45108</v>
      </c>
      <c r="H30" s="212">
        <v>45121</v>
      </c>
      <c r="I30" s="222"/>
      <c r="J30" s="223"/>
      <c r="K30" s="198" t="str">
        <f t="shared" si="0"/>
        <v xml:space="preserve">-- </v>
      </c>
      <c r="L30" s="223"/>
      <c r="M30" s="223"/>
      <c r="N30" s="223"/>
      <c r="O30" s="198" t="str">
        <f t="shared" si="1"/>
        <v xml:space="preserve">-- </v>
      </c>
      <c r="P30" s="229" t="str">
        <f>IF($E$6="Basic","--",IF(ISBLANK('Data Entry'!I30),"", 'Data Entry'!I30))</f>
        <v/>
      </c>
      <c r="Q30" s="223"/>
      <c r="R30" s="223"/>
      <c r="S30" s="198" t="str">
        <f t="shared" si="2"/>
        <v xml:space="preserve">-- </v>
      </c>
      <c r="T30" s="223"/>
      <c r="U30" s="223"/>
      <c r="V30" s="223"/>
      <c r="W30" s="198" t="str">
        <f t="shared" si="3"/>
        <v xml:space="preserve">-- </v>
      </c>
      <c r="X30" s="233" t="str">
        <f>IF(E21="Basic","--",IF(ISBLANK('Data Entry'!L30),"",'Data Entry'!L30))</f>
        <v/>
      </c>
      <c r="Y30" s="223"/>
      <c r="Z30" s="199" t="str">
        <f t="shared" si="4"/>
        <v xml:space="preserve">-- </v>
      </c>
      <c r="AA30" s="387"/>
      <c r="AB30" s="388"/>
      <c r="AC30" s="388"/>
      <c r="AD30" s="388"/>
      <c r="AE30" s="388"/>
      <c r="AF30" s="388"/>
      <c r="AG30" s="388"/>
      <c r="AH30" s="388"/>
      <c r="AI30" s="388"/>
      <c r="AJ30" s="388"/>
      <c r="AK30" s="388"/>
      <c r="AL30" s="388"/>
      <c r="AM30" s="388"/>
      <c r="AN30" s="389"/>
    </row>
    <row r="31" spans="2:40" ht="14.5" customHeight="1" x14ac:dyDescent="0.35">
      <c r="B31" s="359"/>
      <c r="C31" s="310">
        <v>2023</v>
      </c>
      <c r="D31" s="200" t="s">
        <v>44</v>
      </c>
      <c r="E31" s="213" t="s">
        <v>60</v>
      </c>
      <c r="F31" s="202" t="s">
        <v>76</v>
      </c>
      <c r="G31" s="214">
        <v>45200</v>
      </c>
      <c r="H31" s="216">
        <v>45215</v>
      </c>
      <c r="I31" s="220"/>
      <c r="J31" s="221"/>
      <c r="K31" s="187" t="str">
        <f t="shared" si="0"/>
        <v xml:space="preserve">-- </v>
      </c>
      <c r="L31" s="224"/>
      <c r="M31" s="221"/>
      <c r="N31" s="225"/>
      <c r="O31" s="187" t="str">
        <f t="shared" si="1"/>
        <v xml:space="preserve">-- </v>
      </c>
      <c r="P31" s="234" t="str">
        <f>IF($E$6="Basic","--",IF(ISBLANK('Data Entry'!I31),"", 'Data Entry'!I31))</f>
        <v/>
      </c>
      <c r="Q31" s="221"/>
      <c r="R31" s="225"/>
      <c r="S31" s="187" t="str">
        <f t="shared" si="2"/>
        <v xml:space="preserve">-- </v>
      </c>
      <c r="T31" s="221"/>
      <c r="U31" s="221"/>
      <c r="V31" s="225"/>
      <c r="W31" s="243" t="str">
        <f t="shared" si="3"/>
        <v xml:space="preserve">-- </v>
      </c>
      <c r="X31" s="228" t="str">
        <f>IF(E22="Basic","--",IF(ISBLANK('Data Entry'!L31),"",'Data Entry'!L31))</f>
        <v/>
      </c>
      <c r="Y31" s="221"/>
      <c r="Z31" s="217" t="str">
        <f t="shared" si="4"/>
        <v xml:space="preserve">-- </v>
      </c>
      <c r="AA31" s="361" t="s">
        <v>38</v>
      </c>
      <c r="AB31" s="364">
        <v>2023</v>
      </c>
      <c r="AC31" s="185" t="s">
        <v>44</v>
      </c>
      <c r="AD31" s="224"/>
      <c r="AE31" s="221"/>
      <c r="AF31" s="225"/>
      <c r="AG31" s="187" t="str">
        <f>IF(OR(ISBLANK(AD31),ISBLANK(AE31),ISBLANK(AF31)),"-- ", (AE31+AF31)/AD31)</f>
        <v xml:space="preserve">-- </v>
      </c>
      <c r="AH31" s="228" t="str">
        <f>IF(ISBLANK('Data Entry'!I31),"", 'Data Entry'!I31)</f>
        <v/>
      </c>
      <c r="AI31" s="221"/>
      <c r="AJ31" s="218" t="str">
        <f t="shared" ref="AJ31:AJ38" si="5">IF(OR(ISBLANK(AH31),ISBLANK(AI31)),"-- ", AI31/AH31)</f>
        <v xml:space="preserve">-- </v>
      </c>
      <c r="AK31" s="230"/>
      <c r="AL31" s="231"/>
      <c r="AM31" s="232"/>
      <c r="AN31" s="217" t="str">
        <f t="shared" ref="AN31:AN46" si="6">IF(OR(ISBLANK(AK31),ISBLANK(AL31),ISBLANK(AM31)),"-- ", (AL31+AM31)/AK31)</f>
        <v xml:space="preserve">-- </v>
      </c>
    </row>
    <row r="32" spans="2:40" ht="14.5" customHeight="1" x14ac:dyDescent="0.35">
      <c r="B32" s="359"/>
      <c r="C32" s="310"/>
      <c r="D32" s="203" t="s">
        <v>45</v>
      </c>
      <c r="E32" s="204" t="s">
        <v>61</v>
      </c>
      <c r="F32" s="205" t="s">
        <v>77</v>
      </c>
      <c r="G32" s="206">
        <v>45293</v>
      </c>
      <c r="H32" s="207">
        <v>45307</v>
      </c>
      <c r="I32" s="220"/>
      <c r="J32" s="221"/>
      <c r="K32" s="187" t="str">
        <f t="shared" si="0"/>
        <v xml:space="preserve">-- </v>
      </c>
      <c r="L32" s="224"/>
      <c r="M32" s="221"/>
      <c r="N32" s="225"/>
      <c r="O32" s="187" t="str">
        <f t="shared" si="1"/>
        <v xml:space="preserve">-- </v>
      </c>
      <c r="P32" s="228" t="str">
        <f>IF($E$6="Basic","--",IF(ISBLANK('Data Entry'!I32),"", 'Data Entry'!I32))</f>
        <v/>
      </c>
      <c r="Q32" s="221"/>
      <c r="R32" s="225"/>
      <c r="S32" s="187" t="str">
        <f t="shared" si="2"/>
        <v xml:space="preserve">-- </v>
      </c>
      <c r="T32" s="221"/>
      <c r="U32" s="221"/>
      <c r="V32" s="225"/>
      <c r="W32" s="187" t="str">
        <f t="shared" si="3"/>
        <v xml:space="preserve">-- </v>
      </c>
      <c r="X32" s="228" t="str">
        <f>IF(E23="Basic","--",IF(ISBLANK('Data Entry'!L32),"",'Data Entry'!L32))</f>
        <v/>
      </c>
      <c r="Y32" s="221"/>
      <c r="Z32" s="218" t="str">
        <f t="shared" si="4"/>
        <v xml:space="preserve">-- </v>
      </c>
      <c r="AA32" s="361"/>
      <c r="AB32" s="365"/>
      <c r="AC32" s="190" t="s">
        <v>45</v>
      </c>
      <c r="AD32" s="224"/>
      <c r="AE32" s="221"/>
      <c r="AF32" s="225"/>
      <c r="AG32" s="187" t="str">
        <f>IF(OR(ISBLANK(AD32),ISBLANK(AE32),ISBLANK(AF32)),"-- ", (AE32+AF32)/AD32)</f>
        <v xml:space="preserve">-- </v>
      </c>
      <c r="AH32" s="228" t="str">
        <f>IF(ISBLANK('Data Entry'!I32),"", 'Data Entry'!I32)</f>
        <v/>
      </c>
      <c r="AI32" s="221"/>
      <c r="AJ32" s="218" t="str">
        <f t="shared" si="5"/>
        <v xml:space="preserve">-- </v>
      </c>
      <c r="AK32" s="220"/>
      <c r="AL32" s="221"/>
      <c r="AM32" s="225"/>
      <c r="AN32" s="218" t="str">
        <f t="shared" si="6"/>
        <v xml:space="preserve">-- </v>
      </c>
    </row>
    <row r="33" spans="2:40" ht="14.5" customHeight="1" x14ac:dyDescent="0.35">
      <c r="B33" s="359"/>
      <c r="C33" s="310"/>
      <c r="D33" s="203" t="s">
        <v>46</v>
      </c>
      <c r="E33" s="204" t="s">
        <v>62</v>
      </c>
      <c r="F33" s="205" t="s">
        <v>78</v>
      </c>
      <c r="G33" s="206">
        <v>45383</v>
      </c>
      <c r="H33" s="207">
        <v>45397</v>
      </c>
      <c r="I33" s="220"/>
      <c r="J33" s="221"/>
      <c r="K33" s="187" t="str">
        <f t="shared" si="0"/>
        <v xml:space="preserve">-- </v>
      </c>
      <c r="L33" s="224"/>
      <c r="M33" s="221"/>
      <c r="N33" s="225"/>
      <c r="O33" s="187" t="str">
        <f t="shared" si="1"/>
        <v xml:space="preserve">-- </v>
      </c>
      <c r="P33" s="228" t="str">
        <f>IF($E$6="Basic","--",IF(ISBLANK('Data Entry'!I33),"", 'Data Entry'!I33))</f>
        <v/>
      </c>
      <c r="Q33" s="221"/>
      <c r="R33" s="225"/>
      <c r="S33" s="187" t="str">
        <f t="shared" si="2"/>
        <v xml:space="preserve">-- </v>
      </c>
      <c r="T33" s="221"/>
      <c r="U33" s="221"/>
      <c r="V33" s="225"/>
      <c r="W33" s="187" t="str">
        <f t="shared" si="3"/>
        <v xml:space="preserve">-- </v>
      </c>
      <c r="X33" s="228" t="str">
        <f>IF(E24="Basic","--",IF(ISBLANK('Data Entry'!L33),"",'Data Entry'!L33))</f>
        <v/>
      </c>
      <c r="Y33" s="221"/>
      <c r="Z33" s="218" t="str">
        <f t="shared" si="4"/>
        <v xml:space="preserve">-- </v>
      </c>
      <c r="AA33" s="361"/>
      <c r="AB33" s="365"/>
      <c r="AC33" s="190" t="s">
        <v>46</v>
      </c>
      <c r="AD33" s="224"/>
      <c r="AE33" s="221"/>
      <c r="AF33" s="225"/>
      <c r="AG33" s="187" t="str">
        <f t="shared" ref="AG33:AG38" si="7">IF(OR(ISBLANK(AD33),ISBLANK(AE33),ISBLANK(AF33)),"-- ", (AE33+AF33)/AD33)</f>
        <v xml:space="preserve">-- </v>
      </c>
      <c r="AH33" s="228" t="str">
        <f>IF(ISBLANK('Data Entry'!I33),"", 'Data Entry'!I33)</f>
        <v/>
      </c>
      <c r="AI33" s="221"/>
      <c r="AJ33" s="218" t="str">
        <f t="shared" si="5"/>
        <v xml:space="preserve">-- </v>
      </c>
      <c r="AK33" s="220"/>
      <c r="AL33" s="221"/>
      <c r="AM33" s="225"/>
      <c r="AN33" s="218" t="str">
        <f t="shared" si="6"/>
        <v xml:space="preserve">-- </v>
      </c>
    </row>
    <row r="34" spans="2:40" ht="14.5" customHeight="1" thickBot="1" x14ac:dyDescent="0.4">
      <c r="B34" s="359"/>
      <c r="C34" s="311"/>
      <c r="D34" s="208" t="s">
        <v>47</v>
      </c>
      <c r="E34" s="209" t="s">
        <v>63</v>
      </c>
      <c r="F34" s="210" t="s">
        <v>79</v>
      </c>
      <c r="G34" s="211">
        <v>45474</v>
      </c>
      <c r="H34" s="212">
        <v>45488</v>
      </c>
      <c r="I34" s="222"/>
      <c r="J34" s="223"/>
      <c r="K34" s="198" t="str">
        <f t="shared" si="0"/>
        <v xml:space="preserve">-- </v>
      </c>
      <c r="L34" s="223"/>
      <c r="M34" s="223"/>
      <c r="N34" s="223"/>
      <c r="O34" s="198" t="str">
        <f t="shared" si="1"/>
        <v xml:space="preserve">-- </v>
      </c>
      <c r="P34" s="229" t="str">
        <f>IF($E$6="Basic","--",IF(ISBLANK('Data Entry'!I34),"", 'Data Entry'!I34))</f>
        <v/>
      </c>
      <c r="Q34" s="223"/>
      <c r="R34" s="223"/>
      <c r="S34" s="198" t="str">
        <f t="shared" si="2"/>
        <v xml:space="preserve">-- </v>
      </c>
      <c r="T34" s="223"/>
      <c r="U34" s="223"/>
      <c r="V34" s="223"/>
      <c r="W34" s="198" t="str">
        <f t="shared" si="3"/>
        <v xml:space="preserve">-- </v>
      </c>
      <c r="X34" s="233" t="str">
        <f>IF(E25="Basic","--",IF(ISBLANK('Data Entry'!L34),"",'Data Entry'!L34))</f>
        <v/>
      </c>
      <c r="Y34" s="223"/>
      <c r="Z34" s="219" t="str">
        <f t="shared" si="4"/>
        <v xml:space="preserve">-- </v>
      </c>
      <c r="AA34" s="362"/>
      <c r="AB34" s="366"/>
      <c r="AC34" s="192" t="s">
        <v>47</v>
      </c>
      <c r="AD34" s="226"/>
      <c r="AE34" s="223"/>
      <c r="AF34" s="227"/>
      <c r="AG34" s="198" t="str">
        <f t="shared" si="7"/>
        <v xml:space="preserve">-- </v>
      </c>
      <c r="AH34" s="229" t="str">
        <f>IF(ISBLANK('Data Entry'!I34),"", 'Data Entry'!I34)</f>
        <v/>
      </c>
      <c r="AI34" s="223"/>
      <c r="AJ34" s="219" t="str">
        <f t="shared" si="5"/>
        <v xml:space="preserve">-- </v>
      </c>
      <c r="AK34" s="222"/>
      <c r="AL34" s="223"/>
      <c r="AM34" s="227"/>
      <c r="AN34" s="219" t="str">
        <f t="shared" si="6"/>
        <v xml:space="preserve">-- </v>
      </c>
    </row>
    <row r="35" spans="2:40" ht="14.5" customHeight="1" x14ac:dyDescent="0.35">
      <c r="B35" s="359"/>
      <c r="C35" s="312">
        <v>2024</v>
      </c>
      <c r="D35" s="200" t="s">
        <v>48</v>
      </c>
      <c r="E35" s="213" t="s">
        <v>64</v>
      </c>
      <c r="F35" s="202" t="s">
        <v>80</v>
      </c>
      <c r="G35" s="214">
        <v>45566</v>
      </c>
      <c r="H35" s="216">
        <v>45580</v>
      </c>
      <c r="I35" s="220"/>
      <c r="J35" s="221"/>
      <c r="K35" s="187" t="str">
        <f t="shared" si="0"/>
        <v xml:space="preserve">-- </v>
      </c>
      <c r="L35" s="224"/>
      <c r="M35" s="221"/>
      <c r="N35" s="225"/>
      <c r="O35" s="187" t="str">
        <f t="shared" si="1"/>
        <v xml:space="preserve">-- </v>
      </c>
      <c r="P35" s="228" t="str">
        <f>IF($E$6="Basic","--",IF(ISBLANK('Data Entry'!I35),"", 'Data Entry'!I35))</f>
        <v/>
      </c>
      <c r="Q35" s="221"/>
      <c r="R35" s="225"/>
      <c r="S35" s="187" t="str">
        <f t="shared" si="2"/>
        <v xml:space="preserve">-- </v>
      </c>
      <c r="T35" s="221"/>
      <c r="U35" s="221"/>
      <c r="V35" s="225"/>
      <c r="W35" s="187" t="str">
        <f t="shared" si="3"/>
        <v xml:space="preserve">-- </v>
      </c>
      <c r="X35" s="228" t="str">
        <f>IF(E26="Basic","--",IF(ISBLANK('Data Entry'!L35),"",'Data Entry'!L35))</f>
        <v/>
      </c>
      <c r="Y35" s="221"/>
      <c r="Z35" s="218" t="str">
        <f t="shared" si="4"/>
        <v xml:space="preserve">-- </v>
      </c>
      <c r="AA35" s="379" t="s">
        <v>192</v>
      </c>
      <c r="AB35" s="367">
        <v>2024</v>
      </c>
      <c r="AC35" s="200" t="s">
        <v>48</v>
      </c>
      <c r="AD35" s="221"/>
      <c r="AE35" s="221"/>
      <c r="AF35" s="225"/>
      <c r="AG35" s="187" t="str">
        <f t="shared" si="7"/>
        <v xml:space="preserve">-- </v>
      </c>
      <c r="AH35" s="228" t="str">
        <f>IF(ISBLANK('Data Entry'!I35),"", 'Data Entry'!I35)</f>
        <v/>
      </c>
      <c r="AI35" s="221"/>
      <c r="AJ35" s="218" t="str">
        <f t="shared" si="5"/>
        <v xml:space="preserve">-- </v>
      </c>
      <c r="AK35" s="220"/>
      <c r="AL35" s="221"/>
      <c r="AM35" s="225"/>
      <c r="AN35" s="218" t="str">
        <f t="shared" si="6"/>
        <v xml:space="preserve">-- </v>
      </c>
    </row>
    <row r="36" spans="2:40" ht="14.5" customHeight="1" x14ac:dyDescent="0.35">
      <c r="B36" s="359"/>
      <c r="C36" s="312"/>
      <c r="D36" s="203" t="s">
        <v>49</v>
      </c>
      <c r="E36" s="204" t="s">
        <v>65</v>
      </c>
      <c r="F36" s="205" t="s">
        <v>81</v>
      </c>
      <c r="G36" s="206">
        <v>45659</v>
      </c>
      <c r="H36" s="207">
        <v>45672</v>
      </c>
      <c r="I36" s="220"/>
      <c r="J36" s="221"/>
      <c r="K36" s="187" t="str">
        <f t="shared" si="0"/>
        <v xml:space="preserve">-- </v>
      </c>
      <c r="L36" s="224"/>
      <c r="M36" s="221"/>
      <c r="N36" s="225"/>
      <c r="O36" s="187" t="str">
        <f t="shared" si="1"/>
        <v xml:space="preserve">-- </v>
      </c>
      <c r="P36" s="228" t="str">
        <f>IF($E$6="Basic","--",IF(ISBLANK('Data Entry'!I36),"", 'Data Entry'!I36))</f>
        <v/>
      </c>
      <c r="Q36" s="221"/>
      <c r="R36" s="225"/>
      <c r="S36" s="187" t="str">
        <f t="shared" si="2"/>
        <v xml:space="preserve">-- </v>
      </c>
      <c r="T36" s="221"/>
      <c r="U36" s="221"/>
      <c r="V36" s="225"/>
      <c r="W36" s="187" t="str">
        <f t="shared" si="3"/>
        <v xml:space="preserve">-- </v>
      </c>
      <c r="X36" s="228" t="str">
        <f>IF(E27="Basic","--",IF(ISBLANK('Data Entry'!L36),"",'Data Entry'!L36))</f>
        <v/>
      </c>
      <c r="Y36" s="221"/>
      <c r="Z36" s="218" t="str">
        <f t="shared" si="4"/>
        <v xml:space="preserve">-- </v>
      </c>
      <c r="AA36" s="380"/>
      <c r="AB36" s="368"/>
      <c r="AC36" s="203" t="s">
        <v>49</v>
      </c>
      <c r="AD36" s="221"/>
      <c r="AE36" s="221"/>
      <c r="AF36" s="225"/>
      <c r="AG36" s="187" t="str">
        <f t="shared" si="7"/>
        <v xml:space="preserve">-- </v>
      </c>
      <c r="AH36" s="228" t="str">
        <f>IF(ISBLANK('Data Entry'!I36),"", 'Data Entry'!I36)</f>
        <v/>
      </c>
      <c r="AI36" s="221"/>
      <c r="AJ36" s="218" t="str">
        <f t="shared" si="5"/>
        <v xml:space="preserve">-- </v>
      </c>
      <c r="AK36" s="220"/>
      <c r="AL36" s="221"/>
      <c r="AM36" s="225"/>
      <c r="AN36" s="218" t="str">
        <f t="shared" si="6"/>
        <v xml:space="preserve">-- </v>
      </c>
    </row>
    <row r="37" spans="2:40" ht="14.5" customHeight="1" x14ac:dyDescent="0.35">
      <c r="B37" s="359"/>
      <c r="C37" s="312"/>
      <c r="D37" s="203" t="s">
        <v>50</v>
      </c>
      <c r="E37" s="204" t="s">
        <v>66</v>
      </c>
      <c r="F37" s="205" t="s">
        <v>82</v>
      </c>
      <c r="G37" s="206">
        <v>45748</v>
      </c>
      <c r="H37" s="207">
        <v>45762</v>
      </c>
      <c r="I37" s="220"/>
      <c r="J37" s="221"/>
      <c r="K37" s="187" t="str">
        <f t="shared" si="0"/>
        <v xml:space="preserve">-- </v>
      </c>
      <c r="L37" s="224"/>
      <c r="M37" s="221"/>
      <c r="N37" s="225"/>
      <c r="O37" s="187" t="str">
        <f t="shared" si="1"/>
        <v xml:space="preserve">-- </v>
      </c>
      <c r="P37" s="228" t="str">
        <f>IF($E$6="Basic","--",IF(ISBLANK('Data Entry'!I37),"", 'Data Entry'!I37))</f>
        <v/>
      </c>
      <c r="Q37" s="221"/>
      <c r="R37" s="225"/>
      <c r="S37" s="187" t="str">
        <f t="shared" si="2"/>
        <v xml:space="preserve">-- </v>
      </c>
      <c r="T37" s="221"/>
      <c r="U37" s="221"/>
      <c r="V37" s="225"/>
      <c r="W37" s="187" t="str">
        <f t="shared" si="3"/>
        <v xml:space="preserve">-- </v>
      </c>
      <c r="X37" s="228" t="str">
        <f>IF(E28="Basic","--",IF(ISBLANK('Data Entry'!L37),"",'Data Entry'!L37))</f>
        <v/>
      </c>
      <c r="Y37" s="221"/>
      <c r="Z37" s="218" t="str">
        <f t="shared" si="4"/>
        <v xml:space="preserve">-- </v>
      </c>
      <c r="AA37" s="380"/>
      <c r="AB37" s="368"/>
      <c r="AC37" s="203" t="s">
        <v>50</v>
      </c>
      <c r="AD37" s="221"/>
      <c r="AE37" s="221"/>
      <c r="AF37" s="225"/>
      <c r="AG37" s="187" t="str">
        <f t="shared" si="7"/>
        <v xml:space="preserve">-- </v>
      </c>
      <c r="AH37" s="228" t="str">
        <f>IF(ISBLANK('Data Entry'!I37),"", 'Data Entry'!I37)</f>
        <v/>
      </c>
      <c r="AI37" s="221"/>
      <c r="AJ37" s="218" t="str">
        <f t="shared" si="5"/>
        <v xml:space="preserve">-- </v>
      </c>
      <c r="AK37" s="220"/>
      <c r="AL37" s="221"/>
      <c r="AM37" s="225"/>
      <c r="AN37" s="218" t="str">
        <f t="shared" si="6"/>
        <v xml:space="preserve">-- </v>
      </c>
    </row>
    <row r="38" spans="2:40" ht="14.5" customHeight="1" thickBot="1" x14ac:dyDescent="0.4">
      <c r="B38" s="359"/>
      <c r="C38" s="313"/>
      <c r="D38" s="208" t="s">
        <v>51</v>
      </c>
      <c r="E38" s="209" t="s">
        <v>67</v>
      </c>
      <c r="F38" s="210" t="s">
        <v>83</v>
      </c>
      <c r="G38" s="211">
        <v>45839</v>
      </c>
      <c r="H38" s="212">
        <v>45853</v>
      </c>
      <c r="I38" s="222"/>
      <c r="J38" s="223"/>
      <c r="K38" s="198" t="str">
        <f t="shared" si="0"/>
        <v xml:space="preserve">-- </v>
      </c>
      <c r="L38" s="223"/>
      <c r="M38" s="223"/>
      <c r="N38" s="223"/>
      <c r="O38" s="198" t="str">
        <f t="shared" si="1"/>
        <v xml:space="preserve">-- </v>
      </c>
      <c r="P38" s="229" t="str">
        <f>IF($E$6="Basic","--",IF(ISBLANK('Data Entry'!I38),"", 'Data Entry'!I38))</f>
        <v/>
      </c>
      <c r="Q38" s="223"/>
      <c r="R38" s="223"/>
      <c r="S38" s="198" t="str">
        <f t="shared" si="2"/>
        <v xml:space="preserve">-- </v>
      </c>
      <c r="T38" s="223"/>
      <c r="U38" s="223"/>
      <c r="V38" s="223"/>
      <c r="W38" s="198" t="str">
        <f t="shared" si="3"/>
        <v xml:space="preserve">-- </v>
      </c>
      <c r="X38" s="233" t="str">
        <f>IF(E29="Basic","--",IF(ISBLANK('Data Entry'!L38),"",'Data Entry'!L38))</f>
        <v/>
      </c>
      <c r="Y38" s="223"/>
      <c r="Z38" s="219" t="str">
        <f t="shared" si="4"/>
        <v xml:space="preserve">-- </v>
      </c>
      <c r="AA38" s="380"/>
      <c r="AB38" s="369"/>
      <c r="AC38" s="208" t="s">
        <v>51</v>
      </c>
      <c r="AD38" s="223"/>
      <c r="AE38" s="223"/>
      <c r="AF38" s="227"/>
      <c r="AG38" s="198" t="str">
        <f t="shared" si="7"/>
        <v xml:space="preserve">-- </v>
      </c>
      <c r="AH38" s="229" t="str">
        <f>IF(ISBLANK('Data Entry'!I38),"", 'Data Entry'!I38)</f>
        <v/>
      </c>
      <c r="AI38" s="223"/>
      <c r="AJ38" s="219" t="str">
        <f t="shared" si="5"/>
        <v xml:space="preserve">-- </v>
      </c>
      <c r="AK38" s="222"/>
      <c r="AL38" s="223"/>
      <c r="AM38" s="227"/>
      <c r="AN38" s="219" t="str">
        <f t="shared" si="6"/>
        <v xml:space="preserve">-- </v>
      </c>
    </row>
    <row r="39" spans="2:40" ht="14.5" customHeight="1" x14ac:dyDescent="0.35">
      <c r="B39" s="359"/>
      <c r="C39" s="312">
        <v>2025</v>
      </c>
      <c r="D39" s="200" t="s">
        <v>140</v>
      </c>
      <c r="E39" s="213" t="s">
        <v>148</v>
      </c>
      <c r="F39" s="202" t="s">
        <v>198</v>
      </c>
      <c r="G39" s="214">
        <v>45931</v>
      </c>
      <c r="H39" s="216">
        <v>45945</v>
      </c>
      <c r="I39" s="220"/>
      <c r="J39" s="221"/>
      <c r="K39" s="187" t="str">
        <f t="shared" ref="K39:K46" si="8">IF(OR(ISBLANK(I39),ISBLANK(J39)),"-- ", J39/I39)</f>
        <v xml:space="preserve">-- </v>
      </c>
      <c r="L39" s="224"/>
      <c r="M39" s="221"/>
      <c r="N39" s="225"/>
      <c r="O39" s="187" t="str">
        <f t="shared" ref="O39:O46" si="9">IF(OR(ISBLANK(L39),ISBLANK(M39),ISBLANK(N39)),"-- ", (M39+N39)/L39)</f>
        <v xml:space="preserve">-- </v>
      </c>
      <c r="P39" s="228" t="str">
        <f>IF($E$6="Basic","--",IF(ISBLANK('Data Entry'!I39),"", 'Data Entry'!I39))</f>
        <v/>
      </c>
      <c r="Q39" s="221"/>
      <c r="R39" s="225"/>
      <c r="S39" s="187" t="str">
        <f t="shared" ref="S39:S46" si="10">IF(OR(ISBLANK(P39),ISBLANK(Q39),ISBLANK(R39)),"-- ", (Q39+R39)/P39)</f>
        <v xml:space="preserve">-- </v>
      </c>
      <c r="T39" s="236" t="str">
        <f>IF(E30="Basic","--",IF(ISBLANK('Data Entry'!L39),"",'Data Entry'!L39))</f>
        <v/>
      </c>
      <c r="U39" s="221"/>
      <c r="V39" s="225"/>
      <c r="W39" s="187" t="str">
        <f t="shared" ref="W39:W46" si="11">IF(OR(ISBLANK(T39),ISBLANK(U39),ISBLANK(V39)),"-- ", (U39+V39)/T39)</f>
        <v xml:space="preserve">-- </v>
      </c>
      <c r="X39" s="228" t="str">
        <f>IF(E30="Basic","--",IF(ISBLANK('Data Entry'!L39),"",'Data Entry'!L39))</f>
        <v/>
      </c>
      <c r="Y39" s="221"/>
      <c r="Z39" s="218" t="str">
        <f t="shared" ref="Z39:Z46" si="12">IF(OR(ISBLANK(X39),ISBLANK(Y39)),"-- ", (Y39/X39))</f>
        <v xml:space="preserve">-- </v>
      </c>
      <c r="AA39" s="380"/>
      <c r="AB39" s="367">
        <v>2025</v>
      </c>
      <c r="AC39" s="200" t="s">
        <v>140</v>
      </c>
      <c r="AD39" s="221"/>
      <c r="AE39" s="221"/>
      <c r="AF39" s="225"/>
      <c r="AG39" s="187" t="str">
        <f t="shared" ref="AG39:AG46" si="13">IF(OR(ISBLANK(AD39),ISBLANK(AE39),ISBLANK(AF39)),"-- ", (AE39+AF39)/AD39)</f>
        <v xml:space="preserve">-- </v>
      </c>
      <c r="AH39" s="228" t="str">
        <f>IF(ISBLANK('Data Entry'!I39),"", 'Data Entry'!I39)</f>
        <v/>
      </c>
      <c r="AI39" s="221"/>
      <c r="AJ39" s="218" t="str">
        <f t="shared" ref="AJ39:AJ46" si="14">IF(OR(ISBLANK(AH39),ISBLANK(AI39)),"-- ", AI39/AH39)</f>
        <v xml:space="preserve">-- </v>
      </c>
      <c r="AK39" s="220"/>
      <c r="AL39" s="221"/>
      <c r="AM39" s="225"/>
      <c r="AN39" s="218" t="str">
        <f t="shared" si="6"/>
        <v xml:space="preserve">-- </v>
      </c>
    </row>
    <row r="40" spans="2:40" ht="14.5" customHeight="1" x14ac:dyDescent="0.35">
      <c r="B40" s="359"/>
      <c r="C40" s="312"/>
      <c r="D40" s="203" t="s">
        <v>141</v>
      </c>
      <c r="E40" s="204" t="s">
        <v>149</v>
      </c>
      <c r="F40" s="205" t="s">
        <v>199</v>
      </c>
      <c r="G40" s="206">
        <v>46024</v>
      </c>
      <c r="H40" s="207">
        <v>46037</v>
      </c>
      <c r="I40" s="220"/>
      <c r="J40" s="221"/>
      <c r="K40" s="187" t="str">
        <f t="shared" si="8"/>
        <v xml:space="preserve">-- </v>
      </c>
      <c r="L40" s="224"/>
      <c r="M40" s="221"/>
      <c r="N40" s="225"/>
      <c r="O40" s="187" t="str">
        <f t="shared" si="9"/>
        <v xml:space="preserve">-- </v>
      </c>
      <c r="P40" s="228" t="str">
        <f>IF($E$6="Basic","--",IF(ISBLANK('Data Entry'!I40),"", 'Data Entry'!I40))</f>
        <v/>
      </c>
      <c r="Q40" s="221"/>
      <c r="R40" s="225"/>
      <c r="S40" s="187" t="str">
        <f t="shared" si="10"/>
        <v xml:space="preserve">-- </v>
      </c>
      <c r="T40" s="235" t="str">
        <f>IF(E31="Basic","--",IF(ISBLANK('Data Entry'!L40),"",'Data Entry'!L40))</f>
        <v/>
      </c>
      <c r="U40" s="221"/>
      <c r="V40" s="225"/>
      <c r="W40" s="187" t="str">
        <f t="shared" si="11"/>
        <v xml:space="preserve">-- </v>
      </c>
      <c r="X40" s="228" t="str">
        <f>IF(E31="Basic","--",IF(ISBLANK('Data Entry'!L40),"",'Data Entry'!L40))</f>
        <v/>
      </c>
      <c r="Y40" s="221"/>
      <c r="Z40" s="218" t="str">
        <f t="shared" si="12"/>
        <v xml:space="preserve">-- </v>
      </c>
      <c r="AA40" s="380"/>
      <c r="AB40" s="368"/>
      <c r="AC40" s="203" t="s">
        <v>141</v>
      </c>
      <c r="AD40" s="221"/>
      <c r="AE40" s="221"/>
      <c r="AF40" s="225"/>
      <c r="AG40" s="187" t="str">
        <f t="shared" si="13"/>
        <v xml:space="preserve">-- </v>
      </c>
      <c r="AH40" s="228" t="str">
        <f>IF(ISBLANK('Data Entry'!I40),"", 'Data Entry'!I40)</f>
        <v/>
      </c>
      <c r="AI40" s="221"/>
      <c r="AJ40" s="218" t="str">
        <f t="shared" si="14"/>
        <v xml:space="preserve">-- </v>
      </c>
      <c r="AK40" s="220"/>
      <c r="AL40" s="221"/>
      <c r="AM40" s="225"/>
      <c r="AN40" s="218" t="str">
        <f t="shared" si="6"/>
        <v xml:space="preserve">-- </v>
      </c>
    </row>
    <row r="41" spans="2:40" ht="14.5" customHeight="1" x14ac:dyDescent="0.35">
      <c r="B41" s="359"/>
      <c r="C41" s="312"/>
      <c r="D41" s="203" t="s">
        <v>142</v>
      </c>
      <c r="E41" s="204" t="s">
        <v>150</v>
      </c>
      <c r="F41" s="205" t="s">
        <v>200</v>
      </c>
      <c r="G41" s="206">
        <v>46113</v>
      </c>
      <c r="H41" s="207">
        <v>46127</v>
      </c>
      <c r="I41" s="220"/>
      <c r="J41" s="221"/>
      <c r="K41" s="187" t="str">
        <f t="shared" si="8"/>
        <v xml:space="preserve">-- </v>
      </c>
      <c r="L41" s="224"/>
      <c r="M41" s="221"/>
      <c r="N41" s="225"/>
      <c r="O41" s="187" t="str">
        <f t="shared" si="9"/>
        <v xml:space="preserve">-- </v>
      </c>
      <c r="P41" s="228" t="str">
        <f>IF($E$6="Basic","--",IF(ISBLANK('Data Entry'!I41),"", 'Data Entry'!I41))</f>
        <v/>
      </c>
      <c r="Q41" s="221"/>
      <c r="R41" s="225"/>
      <c r="S41" s="187" t="str">
        <f t="shared" si="10"/>
        <v xml:space="preserve">-- </v>
      </c>
      <c r="T41" s="235" t="str">
        <f>IF(E32="Basic","--",IF(ISBLANK('Data Entry'!L41),"",'Data Entry'!L41))</f>
        <v/>
      </c>
      <c r="U41" s="221"/>
      <c r="V41" s="225"/>
      <c r="W41" s="187" t="str">
        <f t="shared" si="11"/>
        <v xml:space="preserve">-- </v>
      </c>
      <c r="X41" s="228" t="str">
        <f>IF(E32="Basic","--",IF(ISBLANK('Data Entry'!L41),"",'Data Entry'!L41))</f>
        <v/>
      </c>
      <c r="Y41" s="221"/>
      <c r="Z41" s="218" t="str">
        <f t="shared" si="12"/>
        <v xml:space="preserve">-- </v>
      </c>
      <c r="AA41" s="380"/>
      <c r="AB41" s="368"/>
      <c r="AC41" s="203" t="s">
        <v>142</v>
      </c>
      <c r="AD41" s="221"/>
      <c r="AE41" s="221"/>
      <c r="AF41" s="225"/>
      <c r="AG41" s="187" t="str">
        <f t="shared" si="13"/>
        <v xml:space="preserve">-- </v>
      </c>
      <c r="AH41" s="228" t="str">
        <f>IF(ISBLANK('Data Entry'!I41),"", 'Data Entry'!I41)</f>
        <v/>
      </c>
      <c r="AI41" s="221"/>
      <c r="AJ41" s="218" t="str">
        <f t="shared" si="14"/>
        <v xml:space="preserve">-- </v>
      </c>
      <c r="AK41" s="220"/>
      <c r="AL41" s="221"/>
      <c r="AM41" s="225"/>
      <c r="AN41" s="218" t="str">
        <f t="shared" si="6"/>
        <v xml:space="preserve">-- </v>
      </c>
    </row>
    <row r="42" spans="2:40" ht="14.5" customHeight="1" thickBot="1" x14ac:dyDescent="0.4">
      <c r="B42" s="359"/>
      <c r="C42" s="313"/>
      <c r="D42" s="208" t="s">
        <v>143</v>
      </c>
      <c r="E42" s="209" t="s">
        <v>151</v>
      </c>
      <c r="F42" s="210" t="s">
        <v>201</v>
      </c>
      <c r="G42" s="211">
        <v>46204</v>
      </c>
      <c r="H42" s="212">
        <v>46218</v>
      </c>
      <c r="I42" s="222"/>
      <c r="J42" s="223"/>
      <c r="K42" s="198" t="str">
        <f t="shared" si="8"/>
        <v xml:space="preserve">-- </v>
      </c>
      <c r="L42" s="223"/>
      <c r="M42" s="223"/>
      <c r="N42" s="223"/>
      <c r="O42" s="198" t="str">
        <f t="shared" si="9"/>
        <v xml:space="preserve">-- </v>
      </c>
      <c r="P42" s="229" t="str">
        <f>IF($E$6="Basic","--",IF(ISBLANK('Data Entry'!I42),"", 'Data Entry'!I42))</f>
        <v/>
      </c>
      <c r="Q42" s="223"/>
      <c r="R42" s="223"/>
      <c r="S42" s="198" t="str">
        <f t="shared" si="10"/>
        <v xml:space="preserve">-- </v>
      </c>
      <c r="T42" s="229" t="str">
        <f>IF(E33="Basic","--",IF(ISBLANK('Data Entry'!L42),"",'Data Entry'!L42))</f>
        <v/>
      </c>
      <c r="U42" s="223"/>
      <c r="V42" s="223"/>
      <c r="W42" s="198" t="str">
        <f t="shared" si="11"/>
        <v xml:space="preserve">-- </v>
      </c>
      <c r="X42" s="233" t="str">
        <f>IF(E33="Basic","--",IF(ISBLANK('Data Entry'!L42),"",'Data Entry'!L42))</f>
        <v/>
      </c>
      <c r="Y42" s="223"/>
      <c r="Z42" s="219" t="str">
        <f t="shared" si="12"/>
        <v xml:space="preserve">-- </v>
      </c>
      <c r="AA42" s="380"/>
      <c r="AB42" s="369"/>
      <c r="AC42" s="208" t="s">
        <v>143</v>
      </c>
      <c r="AD42" s="223"/>
      <c r="AE42" s="223"/>
      <c r="AF42" s="227"/>
      <c r="AG42" s="198" t="str">
        <f t="shared" si="13"/>
        <v xml:space="preserve">-- </v>
      </c>
      <c r="AH42" s="229" t="str">
        <f>IF(ISBLANK('Data Entry'!I42),"", 'Data Entry'!I42)</f>
        <v/>
      </c>
      <c r="AI42" s="223"/>
      <c r="AJ42" s="219" t="str">
        <f t="shared" si="14"/>
        <v xml:space="preserve">-- </v>
      </c>
      <c r="AK42" s="222"/>
      <c r="AL42" s="223"/>
      <c r="AM42" s="227"/>
      <c r="AN42" s="219" t="str">
        <f t="shared" si="6"/>
        <v xml:space="preserve">-- </v>
      </c>
    </row>
    <row r="43" spans="2:40" ht="14.5" customHeight="1" x14ac:dyDescent="0.35">
      <c r="B43" s="359"/>
      <c r="C43" s="312">
        <v>2026</v>
      </c>
      <c r="D43" s="200" t="s">
        <v>144</v>
      </c>
      <c r="E43" s="213" t="s">
        <v>152</v>
      </c>
      <c r="F43" s="202" t="s">
        <v>202</v>
      </c>
      <c r="G43" s="214">
        <v>46296</v>
      </c>
      <c r="H43" s="216">
        <v>46310</v>
      </c>
      <c r="I43" s="220"/>
      <c r="J43" s="221"/>
      <c r="K43" s="187" t="str">
        <f t="shared" si="8"/>
        <v xml:space="preserve">-- </v>
      </c>
      <c r="L43" s="224"/>
      <c r="M43" s="221"/>
      <c r="N43" s="225"/>
      <c r="O43" s="187" t="str">
        <f t="shared" si="9"/>
        <v xml:space="preserve">-- </v>
      </c>
      <c r="P43" s="228" t="str">
        <f>IF($E$6="Basic","--",IF(ISBLANK('Data Entry'!I43),"", 'Data Entry'!I43))</f>
        <v/>
      </c>
      <c r="Q43" s="221"/>
      <c r="R43" s="225"/>
      <c r="S43" s="187" t="str">
        <f t="shared" si="10"/>
        <v xml:space="preserve">-- </v>
      </c>
      <c r="T43" s="236" t="str">
        <f>IF(E34="Basic","--",IF(ISBLANK('Data Entry'!L43),"",'Data Entry'!L43))</f>
        <v/>
      </c>
      <c r="U43" s="221"/>
      <c r="V43" s="225"/>
      <c r="W43" s="187" t="str">
        <f t="shared" si="11"/>
        <v xml:space="preserve">-- </v>
      </c>
      <c r="X43" s="228" t="str">
        <f>IF(E34="Basic","--",IF(ISBLANK('Data Entry'!L43),"",'Data Entry'!L43))</f>
        <v/>
      </c>
      <c r="Y43" s="221"/>
      <c r="Z43" s="218" t="str">
        <f t="shared" si="12"/>
        <v xml:space="preserve">-- </v>
      </c>
      <c r="AA43" s="380"/>
      <c r="AB43" s="367">
        <v>2026</v>
      </c>
      <c r="AC43" s="200" t="s">
        <v>144</v>
      </c>
      <c r="AD43" s="221"/>
      <c r="AE43" s="221"/>
      <c r="AF43" s="225"/>
      <c r="AG43" s="187" t="str">
        <f t="shared" si="13"/>
        <v xml:space="preserve">-- </v>
      </c>
      <c r="AH43" s="228" t="str">
        <f>IF(ISBLANK('Data Entry'!I43),"", 'Data Entry'!I43)</f>
        <v/>
      </c>
      <c r="AI43" s="221"/>
      <c r="AJ43" s="218" t="str">
        <f t="shared" si="14"/>
        <v xml:space="preserve">-- </v>
      </c>
      <c r="AK43" s="220"/>
      <c r="AL43" s="221"/>
      <c r="AM43" s="225"/>
      <c r="AN43" s="218" t="str">
        <f t="shared" si="6"/>
        <v xml:space="preserve">-- </v>
      </c>
    </row>
    <row r="44" spans="2:40" ht="14.5" customHeight="1" x14ac:dyDescent="0.35">
      <c r="B44" s="359"/>
      <c r="C44" s="312"/>
      <c r="D44" s="203" t="s">
        <v>145</v>
      </c>
      <c r="E44" s="204" t="s">
        <v>153</v>
      </c>
      <c r="F44" s="205" t="s">
        <v>203</v>
      </c>
      <c r="G44" s="206">
        <v>46389</v>
      </c>
      <c r="H44" s="207">
        <v>46402</v>
      </c>
      <c r="I44" s="220"/>
      <c r="J44" s="221"/>
      <c r="K44" s="187" t="str">
        <f t="shared" si="8"/>
        <v xml:space="preserve">-- </v>
      </c>
      <c r="L44" s="224"/>
      <c r="M44" s="221"/>
      <c r="N44" s="225"/>
      <c r="O44" s="187" t="str">
        <f t="shared" si="9"/>
        <v xml:space="preserve">-- </v>
      </c>
      <c r="P44" s="228" t="str">
        <f>IF($E$6="Basic","--",IF(ISBLANK('Data Entry'!I44),"", 'Data Entry'!I44))</f>
        <v/>
      </c>
      <c r="Q44" s="221"/>
      <c r="R44" s="225"/>
      <c r="S44" s="187" t="str">
        <f t="shared" si="10"/>
        <v xml:space="preserve">-- </v>
      </c>
      <c r="T44" s="235" t="str">
        <f>IF(E35="Basic","--",IF(ISBLANK('Data Entry'!L44),"",'Data Entry'!L44))</f>
        <v/>
      </c>
      <c r="U44" s="221"/>
      <c r="V44" s="225"/>
      <c r="W44" s="187" t="str">
        <f t="shared" si="11"/>
        <v xml:space="preserve">-- </v>
      </c>
      <c r="X44" s="228" t="str">
        <f>IF(E35="Basic","--",IF(ISBLANK('Data Entry'!L44),"",'Data Entry'!L44))</f>
        <v/>
      </c>
      <c r="Y44" s="221"/>
      <c r="Z44" s="218" t="str">
        <f t="shared" si="12"/>
        <v xml:space="preserve">-- </v>
      </c>
      <c r="AA44" s="380"/>
      <c r="AB44" s="368"/>
      <c r="AC44" s="203" t="s">
        <v>145</v>
      </c>
      <c r="AD44" s="221"/>
      <c r="AE44" s="221"/>
      <c r="AF44" s="225"/>
      <c r="AG44" s="187" t="str">
        <f t="shared" si="13"/>
        <v xml:space="preserve">-- </v>
      </c>
      <c r="AH44" s="228" t="str">
        <f>IF(ISBLANK('Data Entry'!I44),"", 'Data Entry'!I44)</f>
        <v/>
      </c>
      <c r="AI44" s="221"/>
      <c r="AJ44" s="218" t="str">
        <f t="shared" si="14"/>
        <v xml:space="preserve">-- </v>
      </c>
      <c r="AK44" s="220"/>
      <c r="AL44" s="221"/>
      <c r="AM44" s="225"/>
      <c r="AN44" s="218" t="str">
        <f t="shared" si="6"/>
        <v xml:space="preserve">-- </v>
      </c>
    </row>
    <row r="45" spans="2:40" ht="14.5" customHeight="1" x14ac:dyDescent="0.35">
      <c r="B45" s="359"/>
      <c r="C45" s="312"/>
      <c r="D45" s="203" t="s">
        <v>146</v>
      </c>
      <c r="E45" s="204" t="s">
        <v>154</v>
      </c>
      <c r="F45" s="205" t="s">
        <v>204</v>
      </c>
      <c r="G45" s="206">
        <v>46478</v>
      </c>
      <c r="H45" s="207">
        <v>46492</v>
      </c>
      <c r="I45" s="220"/>
      <c r="J45" s="221"/>
      <c r="K45" s="187" t="str">
        <f t="shared" si="8"/>
        <v xml:space="preserve">-- </v>
      </c>
      <c r="L45" s="224"/>
      <c r="M45" s="221"/>
      <c r="N45" s="225"/>
      <c r="O45" s="187" t="str">
        <f t="shared" si="9"/>
        <v xml:space="preserve">-- </v>
      </c>
      <c r="P45" s="228" t="str">
        <f>IF($E$6="Basic","--",IF(ISBLANK('Data Entry'!I45),"", 'Data Entry'!I45))</f>
        <v/>
      </c>
      <c r="Q45" s="221"/>
      <c r="R45" s="225"/>
      <c r="S45" s="187" t="str">
        <f t="shared" si="10"/>
        <v xml:space="preserve">-- </v>
      </c>
      <c r="T45" s="235" t="str">
        <f>IF(E36="Basic","--",IF(ISBLANK('Data Entry'!L45),"",'Data Entry'!L45))</f>
        <v/>
      </c>
      <c r="U45" s="221"/>
      <c r="V45" s="225"/>
      <c r="W45" s="187" t="str">
        <f t="shared" si="11"/>
        <v xml:space="preserve">-- </v>
      </c>
      <c r="X45" s="228" t="str">
        <f>IF(E36="Basic","--",IF(ISBLANK('Data Entry'!L45),"",'Data Entry'!L45))</f>
        <v/>
      </c>
      <c r="Y45" s="221"/>
      <c r="Z45" s="218" t="str">
        <f t="shared" si="12"/>
        <v xml:space="preserve">-- </v>
      </c>
      <c r="AA45" s="380"/>
      <c r="AB45" s="368"/>
      <c r="AC45" s="203" t="s">
        <v>146</v>
      </c>
      <c r="AD45" s="221"/>
      <c r="AE45" s="221"/>
      <c r="AF45" s="225"/>
      <c r="AG45" s="187" t="str">
        <f t="shared" si="13"/>
        <v xml:space="preserve">-- </v>
      </c>
      <c r="AH45" s="228" t="str">
        <f>IF(ISBLANK('Data Entry'!I45),"", 'Data Entry'!I45)</f>
        <v/>
      </c>
      <c r="AI45" s="221"/>
      <c r="AJ45" s="218" t="str">
        <f t="shared" si="14"/>
        <v xml:space="preserve">-- </v>
      </c>
      <c r="AK45" s="220"/>
      <c r="AL45" s="221"/>
      <c r="AM45" s="225"/>
      <c r="AN45" s="218" t="str">
        <f t="shared" si="6"/>
        <v xml:space="preserve">-- </v>
      </c>
    </row>
    <row r="46" spans="2:40" ht="14.5" customHeight="1" thickBot="1" x14ac:dyDescent="0.4">
      <c r="B46" s="360"/>
      <c r="C46" s="313"/>
      <c r="D46" s="208" t="s">
        <v>147</v>
      </c>
      <c r="E46" s="209" t="s">
        <v>155</v>
      </c>
      <c r="F46" s="205" t="s">
        <v>204</v>
      </c>
      <c r="G46" s="211">
        <v>46569</v>
      </c>
      <c r="H46" s="212">
        <v>46583</v>
      </c>
      <c r="I46" s="222"/>
      <c r="J46" s="223"/>
      <c r="K46" s="198" t="str">
        <f t="shared" si="8"/>
        <v xml:space="preserve">-- </v>
      </c>
      <c r="L46" s="223"/>
      <c r="M46" s="223"/>
      <c r="N46" s="223"/>
      <c r="O46" s="198" t="str">
        <f t="shared" si="9"/>
        <v xml:space="preserve">-- </v>
      </c>
      <c r="P46" s="229" t="str">
        <f>IF($E$6="Basic","--",IF(ISBLANK('Data Entry'!I46),"", 'Data Entry'!I46))</f>
        <v/>
      </c>
      <c r="Q46" s="223"/>
      <c r="R46" s="223"/>
      <c r="S46" s="198" t="str">
        <f t="shared" si="10"/>
        <v xml:space="preserve">-- </v>
      </c>
      <c r="T46" s="229" t="str">
        <f>IF(E37="Basic","--",IF(ISBLANK('Data Entry'!L46),"",'Data Entry'!L46))</f>
        <v/>
      </c>
      <c r="U46" s="223"/>
      <c r="V46" s="223"/>
      <c r="W46" s="198" t="str">
        <f t="shared" si="11"/>
        <v xml:space="preserve">-- </v>
      </c>
      <c r="X46" s="233" t="str">
        <f>IF(E37="Basic","--",IF(ISBLANK('Data Entry'!L46),"",'Data Entry'!L46))</f>
        <v/>
      </c>
      <c r="Y46" s="223"/>
      <c r="Z46" s="219" t="str">
        <f t="shared" si="12"/>
        <v xml:space="preserve">-- </v>
      </c>
      <c r="AA46" s="381"/>
      <c r="AB46" s="369"/>
      <c r="AC46" s="208" t="s">
        <v>147</v>
      </c>
      <c r="AD46" s="223"/>
      <c r="AE46" s="223"/>
      <c r="AF46" s="227"/>
      <c r="AG46" s="198" t="str">
        <f t="shared" si="13"/>
        <v xml:space="preserve">-- </v>
      </c>
      <c r="AH46" s="229" t="str">
        <f>IF(ISBLANK('Data Entry'!I46),"", 'Data Entry'!I46)</f>
        <v/>
      </c>
      <c r="AI46" s="223"/>
      <c r="AJ46" s="219" t="str">
        <f t="shared" si="14"/>
        <v xml:space="preserve">-- </v>
      </c>
      <c r="AK46" s="222"/>
      <c r="AL46" s="223"/>
      <c r="AM46" s="227"/>
      <c r="AN46" s="219" t="str">
        <f t="shared" si="6"/>
        <v xml:space="preserve">-- </v>
      </c>
    </row>
    <row r="47" spans="2:40" s="22" customFormat="1" ht="45" customHeight="1" x14ac:dyDescent="0.35">
      <c r="C47" s="309" t="s">
        <v>90</v>
      </c>
      <c r="D47" s="309"/>
      <c r="E47" s="309"/>
      <c r="F47" s="309"/>
      <c r="G47" s="80"/>
      <c r="H47" s="80"/>
      <c r="I47" s="80"/>
      <c r="J47" s="80"/>
      <c r="K47" s="80"/>
      <c r="L47" s="16"/>
      <c r="M47" s="16"/>
      <c r="N47" s="16"/>
      <c r="O47" s="16"/>
      <c r="P47" s="16"/>
      <c r="Q47" s="16"/>
      <c r="R47" s="16"/>
      <c r="S47" s="16"/>
      <c r="T47" s="16"/>
      <c r="X47" s="16"/>
    </row>
    <row r="48" spans="2:40" s="23" customFormat="1" ht="38" customHeight="1" x14ac:dyDescent="0.3">
      <c r="C48" s="325" t="s">
        <v>91</v>
      </c>
      <c r="D48" s="325"/>
      <c r="E48" s="325"/>
      <c r="F48" s="325"/>
      <c r="G48" s="80"/>
      <c r="H48" s="80"/>
      <c r="I48" s="80"/>
      <c r="J48" s="80"/>
      <c r="K48" s="80"/>
      <c r="L48" s="81"/>
      <c r="M48" s="81"/>
      <c r="N48" s="81"/>
      <c r="O48" s="81"/>
      <c r="P48" s="81"/>
      <c r="Q48" s="81"/>
      <c r="R48" s="81"/>
      <c r="S48" s="81"/>
      <c r="T48" s="81"/>
      <c r="X48" s="81"/>
    </row>
    <row r="49" spans="3:24" s="19" customFormat="1" ht="34" customHeight="1" x14ac:dyDescent="0.3">
      <c r="C49" s="325" t="s">
        <v>101</v>
      </c>
      <c r="D49" s="325"/>
      <c r="E49" s="325"/>
      <c r="F49" s="325"/>
      <c r="G49" s="82"/>
      <c r="H49" s="82"/>
      <c r="I49" s="82"/>
      <c r="J49" s="82"/>
      <c r="K49" s="82"/>
      <c r="L49" s="83"/>
      <c r="M49" s="83"/>
      <c r="N49" s="83"/>
      <c r="O49" s="83"/>
      <c r="P49" s="83"/>
      <c r="Q49" s="83"/>
      <c r="R49" s="83"/>
      <c r="S49" s="83"/>
      <c r="T49" s="83"/>
      <c r="X49" s="83"/>
    </row>
    <row r="50" spans="3:24" s="19" customFormat="1" ht="25" customHeight="1" x14ac:dyDescent="0.3">
      <c r="C50" s="321" t="s">
        <v>205</v>
      </c>
      <c r="D50" s="321"/>
      <c r="E50" s="321"/>
      <c r="F50" s="321"/>
      <c r="G50" s="84"/>
      <c r="H50" s="84"/>
      <c r="I50" s="84"/>
      <c r="J50" s="84"/>
      <c r="K50" s="84"/>
      <c r="L50" s="83"/>
      <c r="M50" s="83"/>
      <c r="N50" s="83"/>
      <c r="O50" s="83"/>
      <c r="P50" s="83"/>
      <c r="Q50" s="83"/>
      <c r="R50" s="83"/>
      <c r="S50" s="83"/>
      <c r="T50" s="83"/>
      <c r="X50" s="83"/>
    </row>
    <row r="51" spans="3:24" ht="50.5" customHeight="1" x14ac:dyDescent="0.35">
      <c r="C51" s="321" t="s">
        <v>209</v>
      </c>
      <c r="D51" s="321"/>
      <c r="E51" s="321"/>
      <c r="F51" s="321"/>
      <c r="G51" s="1"/>
      <c r="H51" s="1"/>
      <c r="I51" s="1"/>
      <c r="J51" s="1"/>
      <c r="K51" s="1"/>
      <c r="L51" s="1"/>
      <c r="M51" s="1"/>
      <c r="N51" s="1"/>
      <c r="O51" s="1"/>
      <c r="P51" s="1"/>
      <c r="Q51" s="1"/>
      <c r="R51" s="1"/>
      <c r="S51" s="1"/>
      <c r="T51" s="1"/>
      <c r="X51" s="1"/>
    </row>
    <row r="52" spans="3:24" ht="80.5" customHeight="1" x14ac:dyDescent="0.35">
      <c r="C52" s="336" t="s">
        <v>102</v>
      </c>
      <c r="D52" s="336"/>
      <c r="E52" s="336"/>
      <c r="F52" s="336"/>
      <c r="G52" s="1"/>
      <c r="H52" s="1"/>
      <c r="I52" s="1"/>
      <c r="J52" s="1"/>
      <c r="K52" s="1"/>
      <c r="L52" s="1"/>
      <c r="M52" s="1"/>
      <c r="N52" s="1"/>
      <c r="O52" s="1"/>
      <c r="P52" s="1"/>
      <c r="Q52" s="1"/>
      <c r="R52" s="1"/>
      <c r="S52" s="1"/>
      <c r="T52" s="1"/>
      <c r="X52" s="1"/>
    </row>
    <row r="53" spans="3:24" ht="51" customHeight="1" x14ac:dyDescent="0.35">
      <c r="C53" s="336" t="s">
        <v>103</v>
      </c>
      <c r="D53" s="336"/>
      <c r="E53" s="336"/>
      <c r="F53" s="336"/>
      <c r="G53" s="1"/>
      <c r="H53" s="1"/>
      <c r="I53" s="1"/>
      <c r="J53" s="1"/>
      <c r="K53" s="1"/>
      <c r="L53" s="1"/>
      <c r="M53" s="1"/>
      <c r="N53" s="1"/>
      <c r="O53" s="1"/>
      <c r="P53" s="1"/>
      <c r="Q53" s="1"/>
      <c r="R53" s="1"/>
      <c r="S53" s="1"/>
      <c r="T53" s="1"/>
      <c r="X53" s="1"/>
    </row>
    <row r="54" spans="3:24" x14ac:dyDescent="0.35">
      <c r="C54" s="1"/>
      <c r="D54" s="1"/>
      <c r="E54" s="1"/>
      <c r="F54" s="1"/>
      <c r="G54" s="1"/>
      <c r="H54" s="1"/>
      <c r="I54" s="1"/>
      <c r="J54" s="1"/>
      <c r="K54" s="1"/>
      <c r="L54" s="1"/>
      <c r="M54" s="1"/>
      <c r="N54" s="1"/>
      <c r="O54" s="1"/>
      <c r="P54" s="1"/>
      <c r="Q54" s="1"/>
      <c r="R54" s="1"/>
      <c r="S54" s="1"/>
      <c r="T54" s="1"/>
      <c r="X54" s="1"/>
    </row>
  </sheetData>
  <sheetProtection algorithmName="SHA-512" hashValue="4RrfSVhU3B7Y0LV6R0K9er0jv4boypCYqe9zMMvrq9/P27PWQ8MgLzDLtkuekvu8zUGm/n17lXXoOgNr0t2xdA==" saltValue="JxqzYEe6yLsepc/VEy1YdQ==" spinCount="100000" sheet="1" objects="1" scenarios="1" formatColumns="0" formatRows="0"/>
  <protectedRanges>
    <protectedRange sqref="T15:T38" name="Range1_2"/>
  </protectedRanges>
  <mergeCells count="80">
    <mergeCell ref="AA11:AN11"/>
    <mergeCell ref="AD12:AG12"/>
    <mergeCell ref="AD13:AD14"/>
    <mergeCell ref="AE13:AF13"/>
    <mergeCell ref="AG13:AG14"/>
    <mergeCell ref="AH13:AH14"/>
    <mergeCell ref="AH12:AJ12"/>
    <mergeCell ref="AI13:AI14"/>
    <mergeCell ref="AJ13:AJ14"/>
    <mergeCell ref="B23:B46"/>
    <mergeCell ref="AA31:AA34"/>
    <mergeCell ref="AC12:AC14"/>
    <mergeCell ref="AB31:AB34"/>
    <mergeCell ref="AB35:AB38"/>
    <mergeCell ref="AA12:AB14"/>
    <mergeCell ref="B15:B22"/>
    <mergeCell ref="AA35:AA46"/>
    <mergeCell ref="AA15:AN30"/>
    <mergeCell ref="AB39:AB42"/>
    <mergeCell ref="C43:C46"/>
    <mergeCell ref="AB43:AB46"/>
    <mergeCell ref="AK12:AN12"/>
    <mergeCell ref="AK13:AK14"/>
    <mergeCell ref="AL13:AM13"/>
    <mergeCell ref="AN13:AN14"/>
    <mergeCell ref="C52:F52"/>
    <mergeCell ref="C53:F53"/>
    <mergeCell ref="X12:Z12"/>
    <mergeCell ref="X13:X14"/>
    <mergeCell ref="Z13:Z14"/>
    <mergeCell ref="Y13:Y14"/>
    <mergeCell ref="P12:S12"/>
    <mergeCell ref="P13:P14"/>
    <mergeCell ref="Q13:R13"/>
    <mergeCell ref="S13:S14"/>
    <mergeCell ref="T12:W12"/>
    <mergeCell ref="T13:T14"/>
    <mergeCell ref="U13:V13"/>
    <mergeCell ref="W13:W14"/>
    <mergeCell ref="M13:N13"/>
    <mergeCell ref="C49:F49"/>
    <mergeCell ref="C50:F50"/>
    <mergeCell ref="C35:C38"/>
    <mergeCell ref="C51:F51"/>
    <mergeCell ref="I12:K12"/>
    <mergeCell ref="C39:C42"/>
    <mergeCell ref="C48:F48"/>
    <mergeCell ref="H23:H24"/>
    <mergeCell ref="G23:G24"/>
    <mergeCell ref="G15:G22"/>
    <mergeCell ref="H15:H22"/>
    <mergeCell ref="C8:D8"/>
    <mergeCell ref="C9:D9"/>
    <mergeCell ref="C10:D10"/>
    <mergeCell ref="C3:F3"/>
    <mergeCell ref="C47:F47"/>
    <mergeCell ref="C27:C30"/>
    <mergeCell ref="C23:C26"/>
    <mergeCell ref="C15:C18"/>
    <mergeCell ref="C19:C22"/>
    <mergeCell ref="C31:C34"/>
    <mergeCell ref="C6:D6"/>
    <mergeCell ref="C7:F7"/>
    <mergeCell ref="C5:D5"/>
    <mergeCell ref="P11:Z11"/>
    <mergeCell ref="B12:C14"/>
    <mergeCell ref="C11:F11"/>
    <mergeCell ref="O13:O14"/>
    <mergeCell ref="G12:H12"/>
    <mergeCell ref="G13:G14"/>
    <mergeCell ref="H13:H14"/>
    <mergeCell ref="E12:E14"/>
    <mergeCell ref="I13:I14"/>
    <mergeCell ref="J13:J14"/>
    <mergeCell ref="K13:K14"/>
    <mergeCell ref="L13:L14"/>
    <mergeCell ref="D12:D14"/>
    <mergeCell ref="F12:F14"/>
    <mergeCell ref="L12:O12"/>
    <mergeCell ref="I11:O11"/>
  </mergeCells>
  <phoneticPr fontId="23" type="noConversion"/>
  <conditionalFormatting sqref="I11:Z14 I39:Z46 I15:S38 U15:Z38">
    <cfRule type="expression" dxfId="24" priority="16">
      <formula>ISBLANK($E$6)</formula>
    </cfRule>
  </conditionalFormatting>
  <conditionalFormatting sqref="P11:Z14 P39:Z46 P15:S38 U15:Z38">
    <cfRule type="expression" dxfId="23" priority="14">
      <formula>$E$6="Basic"</formula>
    </cfRule>
    <cfRule type="expression" dxfId="22" priority="15">
      <formula>ISBLANK($E$5)</formula>
    </cfRule>
  </conditionalFormatting>
  <conditionalFormatting sqref="AD12:AG14 AD31:AG46">
    <cfRule type="expression" dxfId="21" priority="32">
      <formula>OR(ISBLANK($E$8),ISBLANK($E$8))</formula>
    </cfRule>
    <cfRule type="expression" dxfId="20" priority="41">
      <formula>$E$8="No"</formula>
    </cfRule>
  </conditionalFormatting>
  <conditionalFormatting sqref="AD12:AN14">
    <cfRule type="expression" dxfId="19" priority="19">
      <formula>ISBLANK($E$5)</formula>
    </cfRule>
    <cfRule type="expression" dxfId="18" priority="20">
      <formula>OR(ISBLANK($E$6),ISBLANK($E$6))</formula>
    </cfRule>
  </conditionalFormatting>
  <conditionalFormatting sqref="AD31:AN46">
    <cfRule type="expression" dxfId="17" priority="6">
      <formula>OR(ISBLANK($E$6),ISBLANK($E$6))</formula>
    </cfRule>
    <cfRule type="expression" dxfId="16" priority="8">
      <formula>ISBLANK($E$5)</formula>
    </cfRule>
  </conditionalFormatting>
  <conditionalFormatting sqref="AH12:AJ14">
    <cfRule type="expression" dxfId="15" priority="28">
      <formula>OR(ISBLANK($E$9),ISBLANK($E$9))</formula>
    </cfRule>
    <cfRule type="expression" dxfId="14" priority="37">
      <formula>$E$9="No"</formula>
    </cfRule>
    <cfRule type="expression" dxfId="13" priority="38">
      <formula>ISBLANK($E$6)</formula>
    </cfRule>
  </conditionalFormatting>
  <conditionalFormatting sqref="AH31:AJ46">
    <cfRule type="expression" dxfId="12" priority="4">
      <formula>$E$9="No"</formula>
    </cfRule>
    <cfRule type="expression" dxfId="11" priority="5">
      <formula>OR(ISBLANK($E$9),ISBLANK($E$9))</formula>
    </cfRule>
    <cfRule type="expression" dxfId="10" priority="9">
      <formula>ISBLANK($E$6)</formula>
    </cfRule>
  </conditionalFormatting>
  <conditionalFormatting sqref="AK12:AN14">
    <cfRule type="expression" dxfId="9" priority="18">
      <formula>OR(ISBLANK($E$10),ISBLANK($E$10))</formula>
    </cfRule>
    <cfRule type="expression" dxfId="8" priority="21">
      <formula>$E$10="No"</formula>
    </cfRule>
  </conditionalFormatting>
  <conditionalFormatting sqref="AK31:AN46">
    <cfRule type="expression" dxfId="7" priority="22">
      <formula>OR(ISBLANK($E$10),ISBLANK($E$10))</formula>
    </cfRule>
    <cfRule type="expression" dxfId="6" priority="25">
      <formula>$E$10="No"</formula>
    </cfRule>
  </conditionalFormatting>
  <conditionalFormatting sqref="T15:T38">
    <cfRule type="expression" dxfId="2" priority="3">
      <formula>ISBLANK($E$6)</formula>
    </cfRule>
  </conditionalFormatting>
  <conditionalFormatting sqref="T15:T38">
    <cfRule type="expression" dxfId="1" priority="1">
      <formula>$E$6="Basic"</formula>
    </cfRule>
    <cfRule type="expression" dxfId="0" priority="2">
      <formula>ISBLANK($E$5)</formula>
    </cfRule>
  </conditionalFormatting>
  <dataValidations count="17">
    <dataValidation operator="lessThan" allowBlank="1" showInputMessage="1" showErrorMessage="1" error="Rate cannot exceed 100%" sqref="W15:W46 AA31 Z15:Z46 O15:O46 S15:S46 AA35 AG31:AG46 AA15 AN31:AN46" xr:uid="{12EE0C1F-EAF8-4282-B310-9C1C89E7E0A1}"/>
    <dataValidation type="decimal" operator="lessThan" allowBlank="1" showInputMessage="1" showErrorMessage="1" sqref="K15:K46 AJ31:AJ46" xr:uid="{82151F87-95B8-4741-B4E2-7A4EF68A33A9}">
      <formula1>1.001</formula1>
    </dataValidation>
    <dataValidation type="whole" operator="greaterThan" allowBlank="1" showInputMessage="1" showErrorMessage="1" errorTitle="Measure 1 denominator" error="Must be whole number &gt; 0" sqref="I15:I46" xr:uid="{D614FCF5-D487-4B63-B9AB-38A3C625916D}">
      <formula1>0</formula1>
    </dataValidation>
    <dataValidation type="whole" operator="lessThanOrEqual" showInputMessage="1" showErrorMessage="1" errorTitle="Possible error:" error="1. denominator has not been entered for this reporting quarter_x000a__x000a_2. invalid numerator value (must be ≤ denominator)" sqref="AI31:AI46 J15:J46" xr:uid="{35DE6DB8-8A96-4707-BCF0-63116D130C3B}">
      <formula1>I15</formula1>
    </dataValidation>
    <dataValidation type="whole" showInputMessage="1" showErrorMessage="1" errorTitle="Measure 2 Denominator" error="Enter Measure 1 denominator first._x000a__x000a_Must be &lt; denominators of Measures 1 and 3._x000a__x000a_Measure 2 Denominator should only include patients from the Active Patient Population (see Section 3.1) who are age 50 and older. " sqref="L15:L46" xr:uid="{3B1495B2-A67E-47AE-A843-DDBFC1473EF4}">
      <formula1>0</formula1>
      <formula2>(I15-1)</formula2>
    </dataValidation>
    <dataValidation type="whole" allowBlank="1" showInputMessage="1" showErrorMessage="1" error="Part A + Part B must be &lt; Denominator" sqref="M15:M46 U15:U46 AL31:AL46 AE31:AE46" xr:uid="{884C3AC3-7DD7-46FC-A9E1-79E85A460F6C}">
      <formula1>0</formula1>
      <formula2>L15-N15</formula2>
    </dataValidation>
    <dataValidation type="whole" allowBlank="1" showInputMessage="1" showErrorMessage="1" error="Part A + Part B must be &lt; Denominator" sqref="N15:N46 R15:R46 V15:V46" xr:uid="{8B45A1F4-80B2-495B-9D96-B4E814B9FFE3}">
      <formula1>0</formula1>
      <formula2>L15-M15</formula2>
    </dataValidation>
    <dataValidation type="whole" allowBlank="1" showInputMessage="1" showErrorMessage="1" error="Part A + Part B must be &lt; Denominator" sqref="Q15:Q46" xr:uid="{CB13C530-6E5F-46B5-9ED1-5CD2B2914749}">
      <formula1>1</formula1>
      <formula2>P15-R15</formula2>
    </dataValidation>
    <dataValidation type="whole" operator="lessThan" showInputMessage="1" showErrorMessage="1" errorTitle="Possible errors:" error="Measure 2 denominator should be entered first._x000a__x000a_Numerator value must be ≤ denominator" sqref="Y15:Y46" xr:uid="{8DB3F57F-C4CA-4667-8A0F-13A77A8CD5CA}">
      <formula1>X15</formula1>
    </dataValidation>
    <dataValidation type="list" allowBlank="1" showInputMessage="1" showErrorMessage="1" error="Enter Basic or Core" sqref="E6" xr:uid="{C73D887F-C342-4098-8E49-E23C04C70BB7}">
      <formula1>$BE$3:$BE$4</formula1>
    </dataValidation>
    <dataValidation type="list" allowBlank="1" showInputMessage="1" showErrorMessage="1" error="Enter Basic or Core" sqref="E8" xr:uid="{CD53C5CC-3FCD-4546-8D8A-DC5F7BA2D91B}">
      <formula1>$BF$3:$BF$4</formula1>
    </dataValidation>
    <dataValidation type="list" allowBlank="1" showInputMessage="1" showErrorMessage="1" error="Enter Basic or Core" sqref="E9" xr:uid="{DDFC1860-D7A6-40D3-8E71-D5AC99611C2E}">
      <formula1>$BG$3:$BG$4</formula1>
    </dataValidation>
    <dataValidation type="list" allowBlank="1" showInputMessage="1" showErrorMessage="1" sqref="E10" xr:uid="{467B78E2-8806-4151-A12C-FDD8C289422A}">
      <formula1>$BH$3:$BH$4</formula1>
    </dataValidation>
    <dataValidation type="whole" allowBlank="1" showInputMessage="1" showErrorMessage="1" error="Part A + Part B must be &lt;= Denominator" sqref="AF31:AF46 AM31:AM46" xr:uid="{2FEAA2E7-AAA1-4239-93B5-5677C57A6544}">
      <formula1>0</formula1>
      <formula2>AD31-AE31</formula2>
    </dataValidation>
    <dataValidation type="whole" showInputMessage="1" showErrorMessage="1" errorTitle="Measure 8 Denominator" error="Must be &lt; the denominator for Measure 1._x000a__x000a_Measure 8 Denominator should only include patients from the Active Patient Population who are age 19-59" sqref="AK31:AK46" xr:uid="{E4CA797C-1CAF-41FC-8B19-A753015E5838}">
      <formula1>1</formula1>
      <formula2>I31</formula2>
    </dataValidation>
    <dataValidation type="whole" operator="lessThan" allowBlank="1" showInputMessage="1" showErrorMessage="1" errorTitle="Measure 6 Denominator" error="Must be &lt; denominator for Measure 2_x000a__x000a_The Measure 6 denominator should include all patients from the active patient population age 75+" sqref="AD31:AD46" xr:uid="{7E30614B-F78D-4505-B435-BDA75873E64C}">
      <formula1>L31</formula1>
    </dataValidation>
    <dataValidation type="whole" showInputMessage="1" showErrorMessage="1" errorTitle="Measure 4 Denominator" error="Must be &lt; denominator for Measures 1 and 3,  and &gt; denominator for Measure 2_x000a__x000a_Measure 4 Denominator should only include patients from the Active Patient Population (see Section 3.1) who are &gt;= age 50 " sqref="T15:T38" xr:uid="{E2F3B07C-826E-4138-A982-9E80222287AA}">
      <formula1>L15+1</formula1>
      <formula2>P15-1</formula2>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7C505-FB44-423E-B89F-B37E5F718CE9}">
  <sheetPr>
    <tabColor theme="5"/>
  </sheetPr>
  <dimension ref="B1:W35"/>
  <sheetViews>
    <sheetView showGridLines="0" zoomScale="90" workbookViewId="0">
      <pane ySplit="3" topLeftCell="A4" activePane="bottomLeft" state="frozen"/>
      <selection pane="bottomLeft" activeCell="C1" sqref="C1:N1"/>
    </sheetView>
  </sheetViews>
  <sheetFormatPr defaultRowHeight="14.5" x14ac:dyDescent="0.35"/>
  <cols>
    <col min="1" max="1" width="2" customWidth="1"/>
    <col min="2" max="2" width="3.08984375" customWidth="1"/>
    <col min="3" max="3" width="12.7265625" customWidth="1"/>
    <col min="4" max="4" width="14" customWidth="1"/>
    <col min="5" max="6" width="11.90625" customWidth="1"/>
    <col min="7" max="7" width="13.81640625" customWidth="1"/>
    <col min="8" max="9" width="12.26953125" customWidth="1"/>
    <col min="10" max="10" width="13.453125" customWidth="1"/>
    <col min="11" max="12" width="12.54296875" customWidth="1"/>
    <col min="13" max="13" width="13.26953125" customWidth="1"/>
    <col min="14" max="14" width="15.36328125" customWidth="1"/>
    <col min="15" max="15" width="4.54296875" customWidth="1"/>
    <col min="16" max="16" width="15.36328125" customWidth="1"/>
    <col min="17" max="19" width="12.54296875" customWidth="1"/>
    <col min="20" max="20" width="14" customWidth="1"/>
    <col min="21" max="23" width="12.54296875" customWidth="1"/>
  </cols>
  <sheetData>
    <row r="1" spans="2:23" ht="53" customHeight="1" thickBot="1" x14ac:dyDescent="0.4">
      <c r="C1" s="415" t="s">
        <v>134</v>
      </c>
      <c r="D1" s="415"/>
      <c r="E1" s="415"/>
      <c r="F1" s="415"/>
      <c r="G1" s="415"/>
      <c r="H1" s="415"/>
      <c r="I1" s="415"/>
      <c r="J1" s="415"/>
      <c r="K1" s="415"/>
      <c r="L1" s="415"/>
      <c r="M1" s="415"/>
      <c r="N1" s="415"/>
      <c r="O1" s="132"/>
      <c r="P1" s="132"/>
    </row>
    <row r="2" spans="2:23" ht="32.5" customHeight="1" x14ac:dyDescent="0.35">
      <c r="C2" s="422" t="s">
        <v>93</v>
      </c>
      <c r="D2" s="117" t="s">
        <v>165</v>
      </c>
      <c r="E2" s="427" t="s">
        <v>166</v>
      </c>
      <c r="F2" s="428"/>
      <c r="G2" s="429"/>
      <c r="H2" s="416" t="s">
        <v>167</v>
      </c>
      <c r="I2" s="417"/>
      <c r="J2" s="418"/>
      <c r="K2" s="419" t="s">
        <v>168</v>
      </c>
      <c r="L2" s="420"/>
      <c r="M2" s="421"/>
      <c r="N2" s="133" t="s">
        <v>169</v>
      </c>
      <c r="O2" s="445" t="s">
        <v>93</v>
      </c>
      <c r="P2" s="446"/>
      <c r="Q2" s="433" t="s">
        <v>170</v>
      </c>
      <c r="R2" s="434"/>
      <c r="S2" s="435"/>
      <c r="T2" s="151" t="s">
        <v>172</v>
      </c>
      <c r="U2" s="430" t="s">
        <v>173</v>
      </c>
      <c r="V2" s="431"/>
      <c r="W2" s="432"/>
    </row>
    <row r="3" spans="2:23" ht="39.5" thickBot="1" x14ac:dyDescent="0.4">
      <c r="C3" s="423"/>
      <c r="D3" s="108" t="s">
        <v>121</v>
      </c>
      <c r="E3" s="101" t="s">
        <v>132</v>
      </c>
      <c r="F3" s="102" t="s">
        <v>129</v>
      </c>
      <c r="G3" s="103" t="s">
        <v>131</v>
      </c>
      <c r="H3" s="104" t="s">
        <v>130</v>
      </c>
      <c r="I3" s="105" t="s">
        <v>129</v>
      </c>
      <c r="J3" s="106" t="s">
        <v>131</v>
      </c>
      <c r="K3" s="107" t="s">
        <v>132</v>
      </c>
      <c r="L3" s="107" t="s">
        <v>129</v>
      </c>
      <c r="M3" s="115" t="s">
        <v>131</v>
      </c>
      <c r="N3" s="134" t="s">
        <v>125</v>
      </c>
      <c r="O3" s="447"/>
      <c r="P3" s="448"/>
      <c r="Q3" s="148" t="s">
        <v>132</v>
      </c>
      <c r="R3" s="148" t="s">
        <v>129</v>
      </c>
      <c r="S3" s="149" t="s">
        <v>131</v>
      </c>
      <c r="T3" s="152" t="s">
        <v>171</v>
      </c>
      <c r="U3" s="154" t="s">
        <v>132</v>
      </c>
      <c r="V3" s="154" t="s">
        <v>129</v>
      </c>
      <c r="W3" s="155" t="s">
        <v>131</v>
      </c>
    </row>
    <row r="4" spans="2:23" ht="14.5" customHeight="1" x14ac:dyDescent="0.35">
      <c r="B4" s="424" t="s">
        <v>38</v>
      </c>
      <c r="C4" s="135" t="s">
        <v>5</v>
      </c>
      <c r="D4" s="118" t="str">
        <f>'Data Entry'!K15</f>
        <v xml:space="preserve">-- </v>
      </c>
      <c r="E4" s="118" t="str">
        <f>IF(OR(ISBLANK('Data Entry'!M15),ISBLANK('Data Entry'!L15)),"--",'Data Entry'!M15/'Data Entry'!L15)</f>
        <v>--</v>
      </c>
      <c r="F4" s="118" t="str">
        <f>IF(OR(ISBLANK('Data Entry'!N15),ISBLANK('Data Entry'!L15)),"--",'Data Entry'!N15/'Data Entry'!L15)</f>
        <v>--</v>
      </c>
      <c r="G4" s="118" t="str">
        <f>'Data Entry'!O15</f>
        <v xml:space="preserve">-- </v>
      </c>
      <c r="H4" s="118" t="str">
        <f>IF(OR(ISBLANK('Data Entry'!Q15),ISBLANK('Data Entry'!P15)),"--",'Data Entry'!Q15/'Data Entry'!P15)</f>
        <v>--</v>
      </c>
      <c r="I4" s="118" t="str">
        <f>IF(OR(ISBLANK('Data Entry'!R15),ISBLANK('Data Entry'!P15)),"--",'Data Entry'!R15/'Data Entry'!P15)</f>
        <v>--</v>
      </c>
      <c r="J4" s="118" t="str">
        <f>'Data Entry'!S15</f>
        <v xml:space="preserve">-- </v>
      </c>
      <c r="K4" s="118" t="str">
        <f>IF(OR(ISBLANK('Data Entry'!U15),ISBLANK('Data Entry'!T15)),"--",'Data Entry'!U15/'Data Entry'!T15)</f>
        <v>--</v>
      </c>
      <c r="L4" s="119" t="str">
        <f>IF(OR(ISBLANK('Data Entry'!V15),ISBLANK('Data Entry'!T15)),"--",'Data Entry'!V15/'Data Entry'!T15)</f>
        <v>--</v>
      </c>
      <c r="M4" s="119" t="str">
        <f>'Data Entry'!W15</f>
        <v xml:space="preserve">-- </v>
      </c>
      <c r="N4" s="136" t="str">
        <f>'Data Entry'!Z15</f>
        <v xml:space="preserve">-- </v>
      </c>
      <c r="O4" s="147"/>
      <c r="P4" s="146"/>
      <c r="Q4" s="146"/>
      <c r="R4" s="146"/>
      <c r="S4" s="153"/>
      <c r="T4" s="146"/>
      <c r="U4" s="146"/>
      <c r="V4" s="146"/>
      <c r="W4" s="156"/>
    </row>
    <row r="5" spans="2:23" x14ac:dyDescent="0.35">
      <c r="B5" s="425"/>
      <c r="C5" s="137" t="s">
        <v>6</v>
      </c>
      <c r="D5" s="120" t="str">
        <f>'Data Entry'!K16</f>
        <v xml:space="preserve">-- </v>
      </c>
      <c r="E5" s="120" t="str">
        <f>IF(OR(ISBLANK('Data Entry'!M16),ISBLANK('Data Entry'!L16)),"--",'Data Entry'!M16/'Data Entry'!L16)</f>
        <v>--</v>
      </c>
      <c r="F5" s="120" t="str">
        <f>IF(OR(ISBLANK('Data Entry'!N16),ISBLANK('Data Entry'!L16)),"--",'Data Entry'!N16/'Data Entry'!L16)</f>
        <v>--</v>
      </c>
      <c r="G5" s="120" t="str">
        <f>'Data Entry'!O16</f>
        <v xml:space="preserve">-- </v>
      </c>
      <c r="H5" s="120" t="str">
        <f>IF(OR(ISBLANK('Data Entry'!Q16),ISBLANK('Data Entry'!P16)),"--",'Data Entry'!Q16/'Data Entry'!P16)</f>
        <v>--</v>
      </c>
      <c r="I5" s="120" t="str">
        <f>IF(OR(ISBLANK('Data Entry'!R16),ISBLANK('Data Entry'!P16)),"--",'Data Entry'!R16/'Data Entry'!P16)</f>
        <v>--</v>
      </c>
      <c r="J5" s="120" t="str">
        <f>'Data Entry'!S16</f>
        <v xml:space="preserve">-- </v>
      </c>
      <c r="K5" s="120" t="str">
        <f>IF(OR(ISBLANK('Data Entry'!U16),ISBLANK('Data Entry'!T16)),"--",'Data Entry'!U16/'Data Entry'!T16)</f>
        <v>--</v>
      </c>
      <c r="L5" s="120" t="str">
        <f>IF(OR(ISBLANK('Data Entry'!V16),ISBLANK('Data Entry'!T16)),"--",'Data Entry'!V16/'Data Entry'!T16)</f>
        <v>--</v>
      </c>
      <c r="M5" s="120" t="str">
        <f>'Data Entry'!W16</f>
        <v xml:space="preserve">-- </v>
      </c>
      <c r="N5" s="138" t="str">
        <f>'Data Entry'!Z16</f>
        <v xml:space="preserve">-- </v>
      </c>
      <c r="O5" s="147"/>
      <c r="P5" s="146"/>
      <c r="Q5" s="146"/>
      <c r="R5" s="146"/>
      <c r="S5" s="146"/>
      <c r="T5" s="146"/>
      <c r="U5" s="146"/>
      <c r="V5" s="146"/>
      <c r="W5" s="157"/>
    </row>
    <row r="6" spans="2:23" x14ac:dyDescent="0.35">
      <c r="B6" s="425"/>
      <c r="C6" s="137" t="s">
        <v>7</v>
      </c>
      <c r="D6" s="120" t="str">
        <f>'Data Entry'!K17</f>
        <v xml:space="preserve">-- </v>
      </c>
      <c r="E6" s="120" t="str">
        <f>IF(OR(ISBLANK('Data Entry'!M17),ISBLANK('Data Entry'!L17)),"--",'Data Entry'!M17/'Data Entry'!L17)</f>
        <v>--</v>
      </c>
      <c r="F6" s="120" t="str">
        <f>IF(OR(ISBLANK('Data Entry'!N17),ISBLANK('Data Entry'!L17)),"--",'Data Entry'!N17/'Data Entry'!L17)</f>
        <v>--</v>
      </c>
      <c r="G6" s="120" t="str">
        <f>'Data Entry'!O17</f>
        <v xml:space="preserve">-- </v>
      </c>
      <c r="H6" s="120" t="str">
        <f>IF(OR(ISBLANK('Data Entry'!Q17),ISBLANK('Data Entry'!P17)),"--",'Data Entry'!Q17/'Data Entry'!P17)</f>
        <v>--</v>
      </c>
      <c r="I6" s="120" t="str">
        <f>IF(OR(ISBLANK('Data Entry'!R17),ISBLANK('Data Entry'!P17)),"--",'Data Entry'!R17/'Data Entry'!P17)</f>
        <v>--</v>
      </c>
      <c r="J6" s="120" t="str">
        <f>'Data Entry'!S17</f>
        <v xml:space="preserve">-- </v>
      </c>
      <c r="K6" s="120" t="str">
        <f>IF(OR(ISBLANK('Data Entry'!U17),ISBLANK('Data Entry'!T17)),"--",'Data Entry'!U17/'Data Entry'!T17)</f>
        <v>--</v>
      </c>
      <c r="L6" s="120" t="str">
        <f>IF(OR(ISBLANK('Data Entry'!V17),ISBLANK('Data Entry'!T17)),"--",'Data Entry'!V17/'Data Entry'!T17)</f>
        <v>--</v>
      </c>
      <c r="M6" s="120" t="str">
        <f>'Data Entry'!W17</f>
        <v xml:space="preserve">-- </v>
      </c>
      <c r="N6" s="138" t="str">
        <f>'Data Entry'!Z17</f>
        <v xml:space="preserve">-- </v>
      </c>
      <c r="O6" s="147"/>
      <c r="P6" s="146"/>
      <c r="Q6" s="146"/>
      <c r="R6" s="146"/>
      <c r="S6" s="146"/>
      <c r="T6" s="146"/>
      <c r="U6" s="146"/>
      <c r="V6" s="146"/>
      <c r="W6" s="157"/>
    </row>
    <row r="7" spans="2:23" ht="15" thickBot="1" x14ac:dyDescent="0.4">
      <c r="B7" s="425"/>
      <c r="C7" s="139" t="s">
        <v>8</v>
      </c>
      <c r="D7" s="121" t="str">
        <f>'Data Entry'!K18</f>
        <v xml:space="preserve">-- </v>
      </c>
      <c r="E7" s="121" t="str">
        <f>IF(OR(ISBLANK('Data Entry'!M18),ISBLANK('Data Entry'!L18)),"--",'Data Entry'!M18/'Data Entry'!L18)</f>
        <v>--</v>
      </c>
      <c r="F7" s="121" t="str">
        <f>IF(OR(ISBLANK('Data Entry'!N18),ISBLANK('Data Entry'!L18)),"--",'Data Entry'!N18/'Data Entry'!L18)</f>
        <v>--</v>
      </c>
      <c r="G7" s="121" t="str">
        <f>'Data Entry'!O18</f>
        <v xml:space="preserve">-- </v>
      </c>
      <c r="H7" s="121" t="str">
        <f>IF(OR(ISBLANK('Data Entry'!Q18),ISBLANK('Data Entry'!P18)),"--",'Data Entry'!Q18/'Data Entry'!P18)</f>
        <v>--</v>
      </c>
      <c r="I7" s="121" t="str">
        <f>IF(OR(ISBLANK('Data Entry'!R18),ISBLANK('Data Entry'!P18)),"--",'Data Entry'!R18/'Data Entry'!P18)</f>
        <v>--</v>
      </c>
      <c r="J7" s="121" t="str">
        <f>'Data Entry'!S18</f>
        <v xml:space="preserve">-- </v>
      </c>
      <c r="K7" s="121" t="str">
        <f>IF(OR(ISBLANK('Data Entry'!U18),ISBLANK('Data Entry'!T18)),"--",'Data Entry'!U18/'Data Entry'!T18)</f>
        <v>--</v>
      </c>
      <c r="L7" s="121" t="str">
        <f>IF(OR(ISBLANK('Data Entry'!V18),ISBLANK('Data Entry'!T18)),"--",'Data Entry'!V18/'Data Entry'!T18)</f>
        <v>--</v>
      </c>
      <c r="M7" s="121" t="str">
        <f>'Data Entry'!W18</f>
        <v xml:space="preserve">-- </v>
      </c>
      <c r="N7" s="140" t="str">
        <f>'Data Entry'!Z18</f>
        <v xml:space="preserve">-- </v>
      </c>
      <c r="O7" s="147"/>
      <c r="P7" s="146"/>
      <c r="Q7" s="146"/>
      <c r="R7" s="146"/>
      <c r="S7" s="146"/>
      <c r="T7" s="146"/>
      <c r="U7" s="146"/>
      <c r="V7" s="146"/>
      <c r="W7" s="157"/>
    </row>
    <row r="8" spans="2:23" x14ac:dyDescent="0.35">
      <c r="B8" s="425"/>
      <c r="C8" s="141" t="s">
        <v>9</v>
      </c>
      <c r="D8" s="118" t="str">
        <f>'Data Entry'!K19</f>
        <v xml:space="preserve">-- </v>
      </c>
      <c r="E8" s="118" t="str">
        <f>IF(OR(ISBLANK('Data Entry'!M19),ISBLANK('Data Entry'!L19)),"--",'Data Entry'!M19/'Data Entry'!L19)</f>
        <v>--</v>
      </c>
      <c r="F8" s="118" t="str">
        <f>IF(OR(ISBLANK('Data Entry'!N19),ISBLANK('Data Entry'!L19)),"--",'Data Entry'!N19/'Data Entry'!L19)</f>
        <v>--</v>
      </c>
      <c r="G8" s="118" t="str">
        <f>'Data Entry'!O19</f>
        <v xml:space="preserve">-- </v>
      </c>
      <c r="H8" s="118" t="str">
        <f>IF(OR(ISBLANK('Data Entry'!Q19),ISBLANK('Data Entry'!P19)),"--",'Data Entry'!Q19/'Data Entry'!P19)</f>
        <v>--</v>
      </c>
      <c r="I8" s="118" t="str">
        <f>IF(OR(ISBLANK('Data Entry'!R19),ISBLANK('Data Entry'!P19)),"--",'Data Entry'!R19/'Data Entry'!P19)</f>
        <v>--</v>
      </c>
      <c r="J8" s="118" t="str">
        <f>'Data Entry'!S19</f>
        <v xml:space="preserve">-- </v>
      </c>
      <c r="K8" s="118" t="str">
        <f>IF(OR(ISBLANK('Data Entry'!U19),ISBLANK('Data Entry'!T19)),"--",'Data Entry'!U19/'Data Entry'!T19)</f>
        <v>--</v>
      </c>
      <c r="L8" s="118" t="str">
        <f>IF(OR(ISBLANK('Data Entry'!V19),ISBLANK('Data Entry'!T19)),"--",'Data Entry'!V19/'Data Entry'!T19)</f>
        <v>--</v>
      </c>
      <c r="M8" s="118" t="str">
        <f>'Data Entry'!W19</f>
        <v xml:space="preserve">-- </v>
      </c>
      <c r="N8" s="142" t="str">
        <f>'Data Entry'!Z19</f>
        <v xml:space="preserve">-- </v>
      </c>
      <c r="O8" s="147"/>
      <c r="P8" s="146"/>
      <c r="Q8" s="146"/>
      <c r="R8" s="146"/>
      <c r="S8" s="146"/>
      <c r="T8" s="146"/>
      <c r="U8" s="146"/>
      <c r="V8" s="146"/>
      <c r="W8" s="157"/>
    </row>
    <row r="9" spans="2:23" x14ac:dyDescent="0.35">
      <c r="B9" s="425"/>
      <c r="C9" s="137" t="s">
        <v>10</v>
      </c>
      <c r="D9" s="120" t="str">
        <f>'Data Entry'!K20</f>
        <v xml:space="preserve">-- </v>
      </c>
      <c r="E9" s="120" t="str">
        <f>IF(OR(ISBLANK('Data Entry'!M20),ISBLANK('Data Entry'!L20)),"--",'Data Entry'!M20/'Data Entry'!L20)</f>
        <v>--</v>
      </c>
      <c r="F9" s="120" t="str">
        <f>IF(OR(ISBLANK('Data Entry'!N20),ISBLANK('Data Entry'!L20)),"--",'Data Entry'!N20/'Data Entry'!L20)</f>
        <v>--</v>
      </c>
      <c r="G9" s="120" t="str">
        <f>'Data Entry'!O20</f>
        <v xml:space="preserve">-- </v>
      </c>
      <c r="H9" s="120" t="str">
        <f>IF(OR(ISBLANK('Data Entry'!Q20),ISBLANK('Data Entry'!P20)),"--",'Data Entry'!Q20/'Data Entry'!P20)</f>
        <v>--</v>
      </c>
      <c r="I9" s="120" t="str">
        <f>IF(OR(ISBLANK('Data Entry'!R20),ISBLANK('Data Entry'!P20)),"--",'Data Entry'!R20/'Data Entry'!P20)</f>
        <v>--</v>
      </c>
      <c r="J9" s="120" t="str">
        <f>'Data Entry'!S20</f>
        <v xml:space="preserve">-- </v>
      </c>
      <c r="K9" s="120" t="str">
        <f>IF(OR(ISBLANK('Data Entry'!U20),ISBLANK('Data Entry'!T20)),"--",'Data Entry'!U20/'Data Entry'!T20)</f>
        <v>--</v>
      </c>
      <c r="L9" s="120" t="str">
        <f>IF(OR(ISBLANK('Data Entry'!V20),ISBLANK('Data Entry'!T20)),"--",'Data Entry'!V20/'Data Entry'!T20)</f>
        <v>--</v>
      </c>
      <c r="M9" s="120" t="str">
        <f>'Data Entry'!W20</f>
        <v xml:space="preserve">-- </v>
      </c>
      <c r="N9" s="138" t="str">
        <f>'Data Entry'!Z20</f>
        <v xml:space="preserve">-- </v>
      </c>
      <c r="O9" s="147"/>
      <c r="P9" s="146"/>
      <c r="Q9" s="146"/>
      <c r="R9" s="146"/>
      <c r="S9" s="146"/>
      <c r="T9" s="146"/>
      <c r="U9" s="146"/>
      <c r="V9" s="146"/>
      <c r="W9" s="157"/>
    </row>
    <row r="10" spans="2:23" x14ac:dyDescent="0.35">
      <c r="B10" s="425"/>
      <c r="C10" s="137" t="s">
        <v>11</v>
      </c>
      <c r="D10" s="120" t="str">
        <f>'Data Entry'!K21</f>
        <v xml:space="preserve">-- </v>
      </c>
      <c r="E10" s="120" t="str">
        <f>IF(OR(ISBLANK('Data Entry'!M21),ISBLANK('Data Entry'!L21)),"--",'Data Entry'!M21/'Data Entry'!L21)</f>
        <v>--</v>
      </c>
      <c r="F10" s="120" t="str">
        <f>IF(OR(ISBLANK('Data Entry'!N21),ISBLANK('Data Entry'!L21)),"--",'Data Entry'!N21/'Data Entry'!L21)</f>
        <v>--</v>
      </c>
      <c r="G10" s="120" t="str">
        <f>'Data Entry'!O21</f>
        <v xml:space="preserve">-- </v>
      </c>
      <c r="H10" s="120" t="str">
        <f>IF(OR(ISBLANK('Data Entry'!Q21),ISBLANK('Data Entry'!P21)),"--",'Data Entry'!Q21/'Data Entry'!P21)</f>
        <v>--</v>
      </c>
      <c r="I10" s="120" t="str">
        <f>IF(OR(ISBLANK('Data Entry'!R21),ISBLANK('Data Entry'!P21)),"--",'Data Entry'!R21/'Data Entry'!P21)</f>
        <v>--</v>
      </c>
      <c r="J10" s="120" t="str">
        <f>'Data Entry'!S21</f>
        <v xml:space="preserve">-- </v>
      </c>
      <c r="K10" s="120" t="str">
        <f>IF(OR(ISBLANK('Data Entry'!U21),ISBLANK('Data Entry'!T21)),"--",'Data Entry'!U21/'Data Entry'!T21)</f>
        <v>--</v>
      </c>
      <c r="L10" s="120" t="str">
        <f>IF(OR(ISBLANK('Data Entry'!V21),ISBLANK('Data Entry'!T21)),"--",'Data Entry'!V21/'Data Entry'!T21)</f>
        <v>--</v>
      </c>
      <c r="M10" s="120" t="str">
        <f>'Data Entry'!W21</f>
        <v xml:space="preserve">-- </v>
      </c>
      <c r="N10" s="138" t="str">
        <f>'Data Entry'!Z21</f>
        <v xml:space="preserve">-- </v>
      </c>
      <c r="O10" s="147"/>
      <c r="P10" s="146"/>
      <c r="Q10" s="146"/>
      <c r="R10" s="146"/>
      <c r="S10" s="146"/>
      <c r="T10" s="146"/>
      <c r="U10" s="146"/>
      <c r="V10" s="146"/>
      <c r="W10" s="157"/>
    </row>
    <row r="11" spans="2:23" ht="15" thickBot="1" x14ac:dyDescent="0.4">
      <c r="B11" s="426"/>
      <c r="C11" s="139" t="s">
        <v>12</v>
      </c>
      <c r="D11" s="121" t="str">
        <f>'Data Entry'!K22</f>
        <v xml:space="preserve">-- </v>
      </c>
      <c r="E11" s="121" t="str">
        <f>IF(OR(ISBLANK('Data Entry'!M22),ISBLANK('Data Entry'!L22)),"--",'Data Entry'!M22/'Data Entry'!L22)</f>
        <v>--</v>
      </c>
      <c r="F11" s="121" t="str">
        <f>IF(OR(ISBLANK('Data Entry'!N22),ISBLANK('Data Entry'!L22)),"--",'Data Entry'!N22/'Data Entry'!L22)</f>
        <v>--</v>
      </c>
      <c r="G11" s="121" t="str">
        <f>'Data Entry'!O22</f>
        <v xml:space="preserve">-- </v>
      </c>
      <c r="H11" s="121" t="str">
        <f>IF(OR(ISBLANK('Data Entry'!Q22),ISBLANK('Data Entry'!P22)),"--",'Data Entry'!Q22/'Data Entry'!P22)</f>
        <v>--</v>
      </c>
      <c r="I11" s="121" t="str">
        <f>IF(OR(ISBLANK('Data Entry'!R22),ISBLANK('Data Entry'!P22)),"--",'Data Entry'!R22/'Data Entry'!P22)</f>
        <v>--</v>
      </c>
      <c r="J11" s="121" t="str">
        <f>'Data Entry'!S22</f>
        <v xml:space="preserve">-- </v>
      </c>
      <c r="K11" s="121" t="str">
        <f>IF(OR(ISBLANK('Data Entry'!U22),ISBLANK('Data Entry'!T22)),"--",'Data Entry'!U22/'Data Entry'!T22)</f>
        <v>--</v>
      </c>
      <c r="L11" s="121" t="str">
        <f>IF(OR(ISBLANK('Data Entry'!V22),ISBLANK('Data Entry'!T22)),"--",'Data Entry'!V22/'Data Entry'!T22)</f>
        <v>--</v>
      </c>
      <c r="M11" s="121" t="str">
        <f>'Data Entry'!W22</f>
        <v xml:space="preserve">-- </v>
      </c>
      <c r="N11" s="140" t="str">
        <f>'Data Entry'!Z22</f>
        <v xml:space="preserve">-- </v>
      </c>
      <c r="O11" s="147"/>
      <c r="P11" s="146"/>
      <c r="Q11" s="146"/>
      <c r="R11" s="146"/>
      <c r="S11" s="146"/>
      <c r="T11" s="146"/>
      <c r="U11" s="146"/>
      <c r="V11" s="146"/>
      <c r="W11" s="157"/>
    </row>
    <row r="12" spans="2:23" ht="14.5" customHeight="1" x14ac:dyDescent="0.35">
      <c r="B12" s="436" t="s">
        <v>122</v>
      </c>
      <c r="C12" s="111" t="s">
        <v>13</v>
      </c>
      <c r="D12" s="122" t="str">
        <f>'Data Entry'!K23</f>
        <v xml:space="preserve">-- </v>
      </c>
      <c r="E12" s="122" t="str">
        <f>IF(OR(ISBLANK('Data Entry'!M23),ISBLANK('Data Entry'!L23)),"--",'Data Entry'!M23/'Data Entry'!L23)</f>
        <v>--</v>
      </c>
      <c r="F12" s="122" t="str">
        <f>IF(OR(ISBLANK('Data Entry'!N23),ISBLANK('Data Entry'!L23)),"--",'Data Entry'!N23/'Data Entry'!L23)</f>
        <v>--</v>
      </c>
      <c r="G12" s="122" t="str">
        <f>'Data Entry'!O23</f>
        <v xml:space="preserve">-- </v>
      </c>
      <c r="H12" s="122" t="str">
        <f>IF(OR(ISBLANK('Data Entry'!Q23),ISBLANK('Data Entry'!P23)),"--",'Data Entry'!Q23/'Data Entry'!P23)</f>
        <v>--</v>
      </c>
      <c r="I12" s="122" t="str">
        <f>IF(OR(ISBLANK('Data Entry'!R23),ISBLANK('Data Entry'!P23)),"--",'Data Entry'!R23/'Data Entry'!P23)</f>
        <v>--</v>
      </c>
      <c r="J12" s="122" t="str">
        <f>'Data Entry'!S23</f>
        <v xml:space="preserve">-- </v>
      </c>
      <c r="K12" s="122" t="str">
        <f>IF(OR(ISBLANK('Data Entry'!U23),ISBLANK('Data Entry'!T23)),"--",'Data Entry'!U23/'Data Entry'!T23)</f>
        <v>--</v>
      </c>
      <c r="L12" s="122" t="str">
        <f>IF(OR(ISBLANK('Data Entry'!V23),ISBLANK('Data Entry'!T23)),"--",'Data Entry'!V23/'Data Entry'!T23)</f>
        <v>--</v>
      </c>
      <c r="M12" s="122" t="str">
        <f>'Data Entry'!W23</f>
        <v xml:space="preserve">-- </v>
      </c>
      <c r="N12" s="143" t="str">
        <f>'Data Entry'!Z23</f>
        <v xml:space="preserve">-- </v>
      </c>
      <c r="O12" s="147"/>
      <c r="P12" s="146"/>
      <c r="Q12" s="146"/>
      <c r="R12" s="146"/>
      <c r="S12" s="146"/>
      <c r="T12" s="146"/>
      <c r="U12" s="146"/>
      <c r="V12" s="146"/>
      <c r="W12" s="157"/>
    </row>
    <row r="13" spans="2:23" x14ac:dyDescent="0.35">
      <c r="B13" s="437"/>
      <c r="C13" s="112" t="s">
        <v>14</v>
      </c>
      <c r="D13" s="123" t="str">
        <f>'Data Entry'!K24</f>
        <v xml:space="preserve">-- </v>
      </c>
      <c r="E13" s="123" t="str">
        <f>IF(OR(ISBLANK('Data Entry'!M24),ISBLANK('Data Entry'!L24)),"--",'Data Entry'!M24/'Data Entry'!L24)</f>
        <v>--</v>
      </c>
      <c r="F13" s="123" t="str">
        <f>IF(OR(ISBLANK('Data Entry'!N24),ISBLANK('Data Entry'!L24)),"--",'Data Entry'!N24/'Data Entry'!L24)</f>
        <v>--</v>
      </c>
      <c r="G13" s="123" t="str">
        <f>'Data Entry'!O24</f>
        <v xml:space="preserve">-- </v>
      </c>
      <c r="H13" s="123" t="str">
        <f>IF(OR(ISBLANK('Data Entry'!Q24),ISBLANK('Data Entry'!P24)),"--",'Data Entry'!Q24/'Data Entry'!P24)</f>
        <v>--</v>
      </c>
      <c r="I13" s="123" t="str">
        <f>IF(OR(ISBLANK('Data Entry'!R24),ISBLANK('Data Entry'!P24)),"--",'Data Entry'!R24/'Data Entry'!P24)</f>
        <v>--</v>
      </c>
      <c r="J13" s="123" t="str">
        <f>'Data Entry'!S24</f>
        <v xml:space="preserve">-- </v>
      </c>
      <c r="K13" s="123" t="str">
        <f>IF(OR(ISBLANK('Data Entry'!U24),ISBLANK('Data Entry'!T24)),"--",'Data Entry'!U24/'Data Entry'!T24)</f>
        <v>--</v>
      </c>
      <c r="L13" s="123" t="str">
        <f>IF(OR(ISBLANK('Data Entry'!V24),ISBLANK('Data Entry'!T24)),"--",'Data Entry'!V24/'Data Entry'!T24)</f>
        <v>--</v>
      </c>
      <c r="M13" s="123" t="str">
        <f>'Data Entry'!W24</f>
        <v xml:space="preserve">-- </v>
      </c>
      <c r="N13" s="144" t="str">
        <f>'Data Entry'!Z24</f>
        <v xml:space="preserve">-- </v>
      </c>
      <c r="O13" s="147"/>
      <c r="P13" s="146"/>
      <c r="Q13" s="146"/>
      <c r="R13" s="146"/>
      <c r="S13" s="146"/>
      <c r="T13" s="146"/>
      <c r="U13" s="146"/>
      <c r="V13" s="146"/>
      <c r="W13" s="157"/>
    </row>
    <row r="14" spans="2:23" x14ac:dyDescent="0.35">
      <c r="B14" s="437"/>
      <c r="C14" s="112" t="s">
        <v>15</v>
      </c>
      <c r="D14" s="123" t="str">
        <f>'Data Entry'!K25</f>
        <v xml:space="preserve">-- </v>
      </c>
      <c r="E14" s="123" t="str">
        <f>IF(OR(ISBLANK('Data Entry'!M25),ISBLANK('Data Entry'!L25)),"--",'Data Entry'!M25/'Data Entry'!L25)</f>
        <v>--</v>
      </c>
      <c r="F14" s="123" t="str">
        <f>IF(OR(ISBLANK('Data Entry'!N25),ISBLANK('Data Entry'!L25)),"--",'Data Entry'!N25/'Data Entry'!L25)</f>
        <v>--</v>
      </c>
      <c r="G14" s="123" t="str">
        <f>'Data Entry'!O25</f>
        <v xml:space="preserve">-- </v>
      </c>
      <c r="H14" s="123" t="str">
        <f>IF(OR(ISBLANK('Data Entry'!Q25),ISBLANK('Data Entry'!P25)),"--",'Data Entry'!Q25/'Data Entry'!P25)</f>
        <v>--</v>
      </c>
      <c r="I14" s="123" t="str">
        <f>IF(OR(ISBLANK('Data Entry'!R25),ISBLANK('Data Entry'!P25)),"--",'Data Entry'!R25/'Data Entry'!P25)</f>
        <v>--</v>
      </c>
      <c r="J14" s="123" t="str">
        <f>'Data Entry'!S25</f>
        <v xml:space="preserve">-- </v>
      </c>
      <c r="K14" s="123" t="str">
        <f>IF(OR(ISBLANK('Data Entry'!U25),ISBLANK('Data Entry'!T25)),"--",'Data Entry'!U25/'Data Entry'!T25)</f>
        <v>--</v>
      </c>
      <c r="L14" s="123" t="str">
        <f>IF(OR(ISBLANK('Data Entry'!V25),ISBLANK('Data Entry'!T25)),"--",'Data Entry'!V25/'Data Entry'!T25)</f>
        <v>--</v>
      </c>
      <c r="M14" s="123" t="str">
        <f>'Data Entry'!W25</f>
        <v xml:space="preserve">-- </v>
      </c>
      <c r="N14" s="144" t="str">
        <f>'Data Entry'!Z25</f>
        <v xml:space="preserve">-- </v>
      </c>
      <c r="O14" s="147"/>
      <c r="P14" s="146"/>
      <c r="Q14" s="146"/>
      <c r="R14" s="146"/>
      <c r="S14" s="146"/>
      <c r="T14" s="146"/>
      <c r="U14" s="146"/>
      <c r="V14" s="146"/>
      <c r="W14" s="157"/>
    </row>
    <row r="15" spans="2:23" ht="15" thickBot="1" x14ac:dyDescent="0.4">
      <c r="B15" s="437"/>
      <c r="C15" s="113" t="s">
        <v>39</v>
      </c>
      <c r="D15" s="124" t="str">
        <f>'Data Entry'!K26</f>
        <v xml:space="preserve">-- </v>
      </c>
      <c r="E15" s="124" t="str">
        <f>IF(OR(ISBLANK('Data Entry'!M26),ISBLANK('Data Entry'!L26)),"--",'Data Entry'!M26/'Data Entry'!L26)</f>
        <v>--</v>
      </c>
      <c r="F15" s="124" t="str">
        <f>IF(OR(ISBLANK('Data Entry'!N26),ISBLANK('Data Entry'!L26)),"--",'Data Entry'!N26/'Data Entry'!L26)</f>
        <v>--</v>
      </c>
      <c r="G15" s="124" t="str">
        <f>'Data Entry'!O26</f>
        <v xml:space="preserve">-- </v>
      </c>
      <c r="H15" s="124" t="str">
        <f>IF(OR(ISBLANK('Data Entry'!Q26),ISBLANK('Data Entry'!P26)),"--",'Data Entry'!Q26/'Data Entry'!P26)</f>
        <v>--</v>
      </c>
      <c r="I15" s="124" t="str">
        <f>IF(OR(ISBLANK('Data Entry'!R26),ISBLANK('Data Entry'!P26)),"--",'Data Entry'!R26/'Data Entry'!P26)</f>
        <v>--</v>
      </c>
      <c r="J15" s="124" t="str">
        <f>'Data Entry'!S26</f>
        <v xml:space="preserve">-- </v>
      </c>
      <c r="K15" s="124" t="str">
        <f>IF(OR(ISBLANK('Data Entry'!U26),ISBLANK('Data Entry'!T26)),"--",'Data Entry'!U26/'Data Entry'!T26)</f>
        <v>--</v>
      </c>
      <c r="L15" s="124" t="str">
        <f>IF(OR(ISBLANK('Data Entry'!V26),ISBLANK('Data Entry'!T26)),"--",'Data Entry'!V26/'Data Entry'!T26)</f>
        <v>--</v>
      </c>
      <c r="M15" s="124" t="str">
        <f>'Data Entry'!W26</f>
        <v xml:space="preserve">-- </v>
      </c>
      <c r="N15" s="145" t="str">
        <f>'Data Entry'!Z26</f>
        <v xml:space="preserve">-- </v>
      </c>
      <c r="O15" s="147"/>
      <c r="P15" s="146"/>
      <c r="Q15" s="146"/>
      <c r="R15" s="146"/>
      <c r="S15" s="146"/>
      <c r="T15" s="146"/>
      <c r="U15" s="146"/>
      <c r="V15" s="146"/>
      <c r="W15" s="157"/>
    </row>
    <row r="16" spans="2:23" x14ac:dyDescent="0.35">
      <c r="B16" s="437"/>
      <c r="C16" s="111" t="s">
        <v>40</v>
      </c>
      <c r="D16" s="122" t="str">
        <f>'Data Entry'!K27</f>
        <v xml:space="preserve">-- </v>
      </c>
      <c r="E16" s="122" t="str">
        <f>IF(OR(ISBLANK('Data Entry'!M27),ISBLANK('Data Entry'!L27)),"--",'Data Entry'!M27/'Data Entry'!L27)</f>
        <v>--</v>
      </c>
      <c r="F16" s="122" t="str">
        <f>IF(OR(ISBLANK('Data Entry'!N27),ISBLANK('Data Entry'!L27)),"--",'Data Entry'!N27/'Data Entry'!L27)</f>
        <v>--</v>
      </c>
      <c r="G16" s="122" t="str">
        <f>'Data Entry'!O27</f>
        <v xml:space="preserve">-- </v>
      </c>
      <c r="H16" s="122" t="str">
        <f>IF(OR(ISBLANK('Data Entry'!Q27),ISBLANK('Data Entry'!P27)),"--",'Data Entry'!Q27/'Data Entry'!P27)</f>
        <v>--</v>
      </c>
      <c r="I16" s="122" t="str">
        <f>IF(OR(ISBLANK('Data Entry'!R27),ISBLANK('Data Entry'!P27)),"--",'Data Entry'!R27/'Data Entry'!P27)</f>
        <v>--</v>
      </c>
      <c r="J16" s="122" t="str">
        <f>'Data Entry'!S27</f>
        <v xml:space="preserve">-- </v>
      </c>
      <c r="K16" s="122" t="str">
        <f>IF(OR(ISBLANK('Data Entry'!U27),ISBLANK('Data Entry'!T27)),"--",'Data Entry'!U27/'Data Entry'!T27)</f>
        <v>--</v>
      </c>
      <c r="L16" s="125" t="str">
        <f>IF(OR(ISBLANK('Data Entry'!V27),ISBLANK('Data Entry'!T27)),"--",'Data Entry'!V27/'Data Entry'!T27)</f>
        <v>--</v>
      </c>
      <c r="M16" s="122" t="str">
        <f>'Data Entry'!W27</f>
        <v xml:space="preserve">-- </v>
      </c>
      <c r="N16" s="143" t="str">
        <f>'Data Entry'!Z27</f>
        <v xml:space="preserve">-- </v>
      </c>
      <c r="O16" s="147"/>
      <c r="P16" s="146"/>
      <c r="Q16" s="146"/>
      <c r="R16" s="146"/>
      <c r="S16" s="146"/>
      <c r="T16" s="146"/>
      <c r="U16" s="146"/>
      <c r="V16" s="146"/>
      <c r="W16" s="157"/>
    </row>
    <row r="17" spans="2:23" x14ac:dyDescent="0.35">
      <c r="B17" s="437"/>
      <c r="C17" s="112" t="s">
        <v>41</v>
      </c>
      <c r="D17" s="123" t="str">
        <f>'Data Entry'!K28</f>
        <v xml:space="preserve">-- </v>
      </c>
      <c r="E17" s="123" t="str">
        <f>IF(OR(ISBLANK('Data Entry'!M28),ISBLANK('Data Entry'!L28)),"--",'Data Entry'!M28/'Data Entry'!L28)</f>
        <v>--</v>
      </c>
      <c r="F17" s="123" t="str">
        <f>IF(OR(ISBLANK('Data Entry'!N28),ISBLANK('Data Entry'!L28)),"--",'Data Entry'!N28/'Data Entry'!L28)</f>
        <v>--</v>
      </c>
      <c r="G17" s="123" t="str">
        <f>'Data Entry'!O28</f>
        <v xml:space="preserve">-- </v>
      </c>
      <c r="H17" s="123" t="str">
        <f>IF(OR(ISBLANK('Data Entry'!Q28),ISBLANK('Data Entry'!P28)),"--",'Data Entry'!Q28/'Data Entry'!P28)</f>
        <v>--</v>
      </c>
      <c r="I17" s="123" t="str">
        <f>IF(OR(ISBLANK('Data Entry'!R28),ISBLANK('Data Entry'!P28)),"--",'Data Entry'!R28/'Data Entry'!P28)</f>
        <v>--</v>
      </c>
      <c r="J17" s="123" t="str">
        <f>'Data Entry'!S28</f>
        <v xml:space="preserve">-- </v>
      </c>
      <c r="K17" s="123" t="str">
        <f>IF(OR(ISBLANK('Data Entry'!U28),ISBLANK('Data Entry'!T28)),"--",'Data Entry'!U28/'Data Entry'!T28)</f>
        <v>--</v>
      </c>
      <c r="L17" s="123" t="str">
        <f>IF(OR(ISBLANK('Data Entry'!V28),ISBLANK('Data Entry'!T28)),"--",'Data Entry'!V28/'Data Entry'!T28)</f>
        <v>--</v>
      </c>
      <c r="M17" s="123" t="str">
        <f>'Data Entry'!W28</f>
        <v xml:space="preserve">-- </v>
      </c>
      <c r="N17" s="144" t="str">
        <f>'Data Entry'!Z28</f>
        <v xml:space="preserve">-- </v>
      </c>
      <c r="O17" s="147"/>
      <c r="P17" s="146"/>
      <c r="Q17" s="146"/>
      <c r="R17" s="146"/>
      <c r="S17" s="146"/>
      <c r="T17" s="146"/>
      <c r="U17" s="146"/>
      <c r="V17" s="146"/>
      <c r="W17" s="157"/>
    </row>
    <row r="18" spans="2:23" x14ac:dyDescent="0.35">
      <c r="B18" s="437"/>
      <c r="C18" s="112" t="s">
        <v>42</v>
      </c>
      <c r="D18" s="123" t="str">
        <f>'Data Entry'!K29</f>
        <v xml:space="preserve">-- </v>
      </c>
      <c r="E18" s="123" t="str">
        <f>IF(OR(ISBLANK('Data Entry'!M29),ISBLANK('Data Entry'!L29)),"--",'Data Entry'!M29/'Data Entry'!L29)</f>
        <v>--</v>
      </c>
      <c r="F18" s="123" t="str">
        <f>IF(OR(ISBLANK('Data Entry'!N29),ISBLANK('Data Entry'!L29)),"--",'Data Entry'!N29/'Data Entry'!L29)</f>
        <v>--</v>
      </c>
      <c r="G18" s="123" t="str">
        <f>'Data Entry'!O29</f>
        <v xml:space="preserve">-- </v>
      </c>
      <c r="H18" s="123" t="str">
        <f>IF(OR(ISBLANK('Data Entry'!Q29),ISBLANK('Data Entry'!P29)),"--",'Data Entry'!Q29/'Data Entry'!P29)</f>
        <v>--</v>
      </c>
      <c r="I18" s="123" t="str">
        <f>IF(OR(ISBLANK('Data Entry'!R29),ISBLANK('Data Entry'!P29)),"--",'Data Entry'!R29/'Data Entry'!P29)</f>
        <v>--</v>
      </c>
      <c r="J18" s="123" t="str">
        <f>'Data Entry'!S29</f>
        <v xml:space="preserve">-- </v>
      </c>
      <c r="K18" s="123" t="str">
        <f>IF(OR(ISBLANK('Data Entry'!U29),ISBLANK('Data Entry'!T29)),"--",'Data Entry'!U29/'Data Entry'!T29)</f>
        <v>--</v>
      </c>
      <c r="L18" s="123" t="str">
        <f>IF(OR(ISBLANK('Data Entry'!V29),ISBLANK('Data Entry'!T29)),"--",'Data Entry'!V29/'Data Entry'!T29)</f>
        <v>--</v>
      </c>
      <c r="M18" s="123" t="str">
        <f>'Data Entry'!W29</f>
        <v xml:space="preserve">-- </v>
      </c>
      <c r="N18" s="144" t="str">
        <f>'Data Entry'!Z29</f>
        <v xml:space="preserve">-- </v>
      </c>
      <c r="O18" s="147"/>
      <c r="P18" s="146"/>
      <c r="Q18" s="146"/>
      <c r="R18" s="146"/>
      <c r="S18" s="146"/>
      <c r="T18" s="146"/>
      <c r="U18" s="146"/>
      <c r="V18" s="146"/>
      <c r="W18" s="157"/>
    </row>
    <row r="19" spans="2:23" ht="15" thickBot="1" x14ac:dyDescent="0.4">
      <c r="B19" s="437"/>
      <c r="C19" s="113" t="s">
        <v>43</v>
      </c>
      <c r="D19" s="124" t="str">
        <f>'Data Entry'!K30</f>
        <v xml:space="preserve">-- </v>
      </c>
      <c r="E19" s="124" t="str">
        <f>IF(OR(ISBLANK('Data Entry'!M30),ISBLANK('Data Entry'!L30)),"--",'Data Entry'!M30/'Data Entry'!L30)</f>
        <v>--</v>
      </c>
      <c r="F19" s="124" t="str">
        <f>IF(OR(ISBLANK('Data Entry'!N30),ISBLANK('Data Entry'!L30)),"--",'Data Entry'!N30/'Data Entry'!L30)</f>
        <v>--</v>
      </c>
      <c r="G19" s="124" t="str">
        <f>'Data Entry'!O30</f>
        <v xml:space="preserve">-- </v>
      </c>
      <c r="H19" s="124" t="str">
        <f>IF(OR(ISBLANK('Data Entry'!Q30),ISBLANK('Data Entry'!P30)),"--",'Data Entry'!Q30/'Data Entry'!P30)</f>
        <v>--</v>
      </c>
      <c r="I19" s="124" t="str">
        <f>IF(OR(ISBLANK('Data Entry'!R30),ISBLANK('Data Entry'!P30)),"--",'Data Entry'!R30/'Data Entry'!P30)</f>
        <v>--</v>
      </c>
      <c r="J19" s="124" t="str">
        <f>'Data Entry'!S30</f>
        <v xml:space="preserve">-- </v>
      </c>
      <c r="K19" s="124" t="str">
        <f>IF(OR(ISBLANK('Data Entry'!U30),ISBLANK('Data Entry'!T30)),"--",'Data Entry'!U30/'Data Entry'!T30)</f>
        <v>--</v>
      </c>
      <c r="L19" s="124" t="str">
        <f>IF(OR(ISBLANK('Data Entry'!V30),ISBLANK('Data Entry'!T30)),"--",'Data Entry'!V30/'Data Entry'!T30)</f>
        <v>--</v>
      </c>
      <c r="M19" s="124" t="str">
        <f>'Data Entry'!W30</f>
        <v xml:space="preserve">-- </v>
      </c>
      <c r="N19" s="145" t="str">
        <f>'Data Entry'!Z30</f>
        <v xml:space="preserve">-- </v>
      </c>
      <c r="O19" s="147"/>
      <c r="P19" s="150"/>
      <c r="Q19" s="150"/>
      <c r="R19" s="150"/>
      <c r="S19" s="150"/>
      <c r="T19" s="150"/>
      <c r="U19" s="150"/>
      <c r="V19" s="150"/>
      <c r="W19" s="158"/>
    </row>
    <row r="20" spans="2:23" x14ac:dyDescent="0.35">
      <c r="B20" s="437"/>
      <c r="C20" s="111" t="s">
        <v>44</v>
      </c>
      <c r="D20" s="122" t="str">
        <f>'Data Entry'!K31</f>
        <v xml:space="preserve">-- </v>
      </c>
      <c r="E20" s="122" t="str">
        <f>IF(OR(ISBLANK('Data Entry'!M31),ISBLANK('Data Entry'!L31)),"--",'Data Entry'!M31/'Data Entry'!L31)</f>
        <v>--</v>
      </c>
      <c r="F20" s="122" t="str">
        <f>IF(OR(ISBLANK('Data Entry'!N31),ISBLANK('Data Entry'!L31)),"--",'Data Entry'!N31/'Data Entry'!L31)</f>
        <v>--</v>
      </c>
      <c r="G20" s="122" t="str">
        <f>'Data Entry'!O31</f>
        <v xml:space="preserve">-- </v>
      </c>
      <c r="H20" s="122" t="str">
        <f>IF(OR(ISBLANK('Data Entry'!Q31),ISBLANK('Data Entry'!P31)),"--",'Data Entry'!Q31/'Data Entry'!P31)</f>
        <v>--</v>
      </c>
      <c r="I20" s="122" t="str">
        <f>IF(OR(ISBLANK('Data Entry'!R31),ISBLANK('Data Entry'!P31)),"--",'Data Entry'!R31/'Data Entry'!P31)</f>
        <v>--</v>
      </c>
      <c r="J20" s="122" t="str">
        <f>'Data Entry'!S31</f>
        <v xml:space="preserve">-- </v>
      </c>
      <c r="K20" s="122" t="str">
        <f>IF(OR(ISBLANK('Data Entry'!U31),ISBLANK('Data Entry'!T31)),"--",'Data Entry'!U31/'Data Entry'!T31)</f>
        <v>--</v>
      </c>
      <c r="L20" s="122" t="str">
        <f>IF(OR(ISBLANK('Data Entry'!V31),ISBLANK('Data Entry'!T31)),"--",'Data Entry'!V31/'Data Entry'!T31)</f>
        <v>--</v>
      </c>
      <c r="M20" s="122" t="str">
        <f>'Data Entry'!W31</f>
        <v xml:space="preserve">-- </v>
      </c>
      <c r="N20" s="143" t="str">
        <f>'Data Entry'!Z31</f>
        <v xml:space="preserve">-- </v>
      </c>
      <c r="O20" s="439" t="s">
        <v>38</v>
      </c>
      <c r="P20" s="135" t="s">
        <v>44</v>
      </c>
      <c r="Q20" s="118" t="str">
        <f>IF(OR(ISBLANK('Data Entry'!AE31),ISBLANK('Data Entry'!AD31)),"--",'Data Entry'!AE31/'Data Entry'!AD31)</f>
        <v>--</v>
      </c>
      <c r="R20" s="118" t="str">
        <f>IF(OR(ISBLANK('Data Entry'!AF31),ISBLANK('Data Entry'!AD31)),"--",'Data Entry'!AF31/'Data Entry'!AD31)</f>
        <v>--</v>
      </c>
      <c r="S20" s="118" t="str">
        <f>'Data Entry'!AG31</f>
        <v xml:space="preserve">-- </v>
      </c>
      <c r="T20" s="118" t="str">
        <f>'Data Entry'!AJ31</f>
        <v xml:space="preserve">-- </v>
      </c>
      <c r="U20" s="118" t="str">
        <f>IF(OR(ISBLANK('Data Entry'!AK31),ISBLANK('Data Entry'!AL31)),"--",'Data Entry'!AL31/'Data Entry'!AK31)</f>
        <v>--</v>
      </c>
      <c r="V20" s="118" t="str">
        <f>IF(OR(ISBLANK('Data Entry'!AN31),ISBLANK('Data Entry'!AK31)),"--",'Data Entry'!AM31/'Data Entry'!AK31)</f>
        <v>--</v>
      </c>
      <c r="W20" s="142" t="str">
        <f>'Data Entry'!AN31</f>
        <v xml:space="preserve">-- </v>
      </c>
    </row>
    <row r="21" spans="2:23" x14ac:dyDescent="0.35">
      <c r="B21" s="437"/>
      <c r="C21" s="112" t="s">
        <v>45</v>
      </c>
      <c r="D21" s="123" t="str">
        <f>'Data Entry'!K32</f>
        <v xml:space="preserve">-- </v>
      </c>
      <c r="E21" s="123" t="str">
        <f>IF(OR(ISBLANK('Data Entry'!M32),ISBLANK('Data Entry'!L32)),"--",'Data Entry'!M32/'Data Entry'!L32)</f>
        <v>--</v>
      </c>
      <c r="F21" s="123" t="str">
        <f>IF(OR(ISBLANK('Data Entry'!N32),ISBLANK('Data Entry'!L32)),"--",'Data Entry'!N32/'Data Entry'!L32)</f>
        <v>--</v>
      </c>
      <c r="G21" s="123" t="str">
        <f>'Data Entry'!O32</f>
        <v xml:space="preserve">-- </v>
      </c>
      <c r="H21" s="123" t="str">
        <f>IF(OR(ISBLANK('Data Entry'!Q32),ISBLANK('Data Entry'!P32)),"--",'Data Entry'!Q32/'Data Entry'!P32)</f>
        <v>--</v>
      </c>
      <c r="I21" s="123" t="str">
        <f>IF(OR(ISBLANK('Data Entry'!R32),ISBLANK('Data Entry'!P32)),"--",'Data Entry'!R32/'Data Entry'!P32)</f>
        <v>--</v>
      </c>
      <c r="J21" s="123" t="str">
        <f>'Data Entry'!S32</f>
        <v xml:space="preserve">-- </v>
      </c>
      <c r="K21" s="123" t="str">
        <f>IF(OR(ISBLANK('Data Entry'!U32),ISBLANK('Data Entry'!T32)),"--",'Data Entry'!U32/'Data Entry'!T32)</f>
        <v>--</v>
      </c>
      <c r="L21" s="123" t="str">
        <f>IF(OR(ISBLANK('Data Entry'!V32),ISBLANK('Data Entry'!T32)),"--",'Data Entry'!V32/'Data Entry'!T32)</f>
        <v>--</v>
      </c>
      <c r="M21" s="123" t="str">
        <f>'Data Entry'!W32</f>
        <v xml:space="preserve">-- </v>
      </c>
      <c r="N21" s="144" t="str">
        <f>'Data Entry'!Z32</f>
        <v xml:space="preserve">-- </v>
      </c>
      <c r="O21" s="440"/>
      <c r="P21" s="109" t="s">
        <v>45</v>
      </c>
      <c r="Q21" s="118" t="str">
        <f>IF(OR(ISBLANK('Data Entry'!AE32),ISBLANK('Data Entry'!AD32)),"--",'Data Entry'!AE32/'Data Entry'!AD32)</f>
        <v>--</v>
      </c>
      <c r="R21" s="118" t="str">
        <f>IF(OR(ISBLANK('Data Entry'!AF32),ISBLANK('Data Entry'!AD32)),"--",'Data Entry'!AF32/'Data Entry'!AD32)</f>
        <v>--</v>
      </c>
      <c r="S21" s="118" t="str">
        <f>'Data Entry'!AG32</f>
        <v xml:space="preserve">-- </v>
      </c>
      <c r="T21" s="118" t="str">
        <f>'Data Entry'!AJ32</f>
        <v xml:space="preserve">-- </v>
      </c>
      <c r="U21" s="118" t="str">
        <f>IF(OR(ISBLANK('Data Entry'!AK32),ISBLANK('Data Entry'!AL32)),"--",'Data Entry'!AL32/'Data Entry'!AK32)</f>
        <v>--</v>
      </c>
      <c r="V21" s="118" t="str">
        <f>IF(OR(ISBLANK('Data Entry'!AN32),ISBLANK('Data Entry'!AK32)),"--",'Data Entry'!AM32/'Data Entry'!AK32)</f>
        <v>--</v>
      </c>
      <c r="W21" s="142" t="str">
        <f>'Data Entry'!AN32</f>
        <v xml:space="preserve">-- </v>
      </c>
    </row>
    <row r="22" spans="2:23" x14ac:dyDescent="0.35">
      <c r="B22" s="437"/>
      <c r="C22" s="112" t="s">
        <v>46</v>
      </c>
      <c r="D22" s="123" t="str">
        <f>'Data Entry'!K33</f>
        <v xml:space="preserve">-- </v>
      </c>
      <c r="E22" s="123" t="str">
        <f>IF(OR(ISBLANK('Data Entry'!M33),ISBLANK('Data Entry'!L33)),"--",'Data Entry'!M33/'Data Entry'!L33)</f>
        <v>--</v>
      </c>
      <c r="F22" s="123" t="str">
        <f>IF(OR(ISBLANK('Data Entry'!N33),ISBLANK('Data Entry'!L33)),"--",'Data Entry'!N33/'Data Entry'!L33)</f>
        <v>--</v>
      </c>
      <c r="G22" s="123" t="str">
        <f>'Data Entry'!O33</f>
        <v xml:space="preserve">-- </v>
      </c>
      <c r="H22" s="123" t="str">
        <f>IF(OR(ISBLANK('Data Entry'!Q33),ISBLANK('Data Entry'!P33)),"--",'Data Entry'!Q33/'Data Entry'!P33)</f>
        <v>--</v>
      </c>
      <c r="I22" s="123" t="str">
        <f>IF(OR(ISBLANK('Data Entry'!R33),ISBLANK('Data Entry'!P33)),"--",'Data Entry'!R33/'Data Entry'!P33)</f>
        <v>--</v>
      </c>
      <c r="J22" s="123" t="str">
        <f>'Data Entry'!S33</f>
        <v xml:space="preserve">-- </v>
      </c>
      <c r="K22" s="123" t="str">
        <f>IF(OR(ISBLANK('Data Entry'!U33),ISBLANK('Data Entry'!T33)),"--",'Data Entry'!U33/'Data Entry'!T33)</f>
        <v>--</v>
      </c>
      <c r="L22" s="123" t="str">
        <f>IF(OR(ISBLANK('Data Entry'!V33),ISBLANK('Data Entry'!T33)),"--",'Data Entry'!V33/'Data Entry'!T33)</f>
        <v>--</v>
      </c>
      <c r="M22" s="123" t="str">
        <f>'Data Entry'!W33</f>
        <v xml:space="preserve">-- </v>
      </c>
      <c r="N22" s="144" t="str">
        <f>'Data Entry'!Z33</f>
        <v xml:space="preserve">-- </v>
      </c>
      <c r="O22" s="440"/>
      <c r="P22" s="109" t="s">
        <v>46</v>
      </c>
      <c r="Q22" s="118" t="str">
        <f>IF(OR(ISBLANK('Data Entry'!AE33),ISBLANK('Data Entry'!AD33)),"--",'Data Entry'!AE33/'Data Entry'!AD33)</f>
        <v>--</v>
      </c>
      <c r="R22" s="118" t="str">
        <f>IF(OR(ISBLANK('Data Entry'!AF33),ISBLANK('Data Entry'!AD33)),"--",'Data Entry'!AF33/'Data Entry'!AD33)</f>
        <v>--</v>
      </c>
      <c r="S22" s="118" t="str">
        <f>'Data Entry'!AG33</f>
        <v xml:space="preserve">-- </v>
      </c>
      <c r="T22" s="118" t="str">
        <f>'Data Entry'!AJ33</f>
        <v xml:space="preserve">-- </v>
      </c>
      <c r="U22" s="118" t="str">
        <f>IF(OR(ISBLANK('Data Entry'!AK33),ISBLANK('Data Entry'!AL33)),"--",'Data Entry'!AL33/'Data Entry'!AK33)</f>
        <v>--</v>
      </c>
      <c r="V22" s="118" t="str">
        <f>IF(OR(ISBLANK('Data Entry'!AN33),ISBLANK('Data Entry'!AK33)),"--",'Data Entry'!AM33/'Data Entry'!AK33)</f>
        <v>--</v>
      </c>
      <c r="W22" s="142" t="str">
        <f>'Data Entry'!AN33</f>
        <v xml:space="preserve">-- </v>
      </c>
    </row>
    <row r="23" spans="2:23" ht="15" thickBot="1" x14ac:dyDescent="0.4">
      <c r="B23" s="437"/>
      <c r="C23" s="113" t="s">
        <v>47</v>
      </c>
      <c r="D23" s="124" t="str">
        <f>'Data Entry'!K34</f>
        <v xml:space="preserve">-- </v>
      </c>
      <c r="E23" s="124" t="str">
        <f>IF(OR(ISBLANK('Data Entry'!M34),ISBLANK('Data Entry'!L34)),"--",'Data Entry'!M34/'Data Entry'!L34)</f>
        <v>--</v>
      </c>
      <c r="F23" s="124" t="str">
        <f>IF(OR(ISBLANK('Data Entry'!N34),ISBLANK('Data Entry'!L34)),"--",'Data Entry'!N34/'Data Entry'!L34)</f>
        <v>--</v>
      </c>
      <c r="G23" s="124" t="str">
        <f>'Data Entry'!O34</f>
        <v xml:space="preserve">-- </v>
      </c>
      <c r="H23" s="124" t="str">
        <f>IF(OR(ISBLANK('Data Entry'!Q34),ISBLANK('Data Entry'!P34)),"--",'Data Entry'!Q34/'Data Entry'!P34)</f>
        <v>--</v>
      </c>
      <c r="I23" s="124" t="str">
        <f>IF(OR(ISBLANK('Data Entry'!R34),ISBLANK('Data Entry'!P34)),"--",'Data Entry'!R34/'Data Entry'!P34)</f>
        <v>--</v>
      </c>
      <c r="J23" s="124" t="str">
        <f>'Data Entry'!S34</f>
        <v xml:space="preserve">-- </v>
      </c>
      <c r="K23" s="124" t="str">
        <f>IF(OR(ISBLANK('Data Entry'!U34),ISBLANK('Data Entry'!T34)),"--",'Data Entry'!U34/'Data Entry'!T34)</f>
        <v>--</v>
      </c>
      <c r="L23" s="124" t="str">
        <f>IF(OR(ISBLANK('Data Entry'!V34),ISBLANK('Data Entry'!T34)),"--",'Data Entry'!V34/'Data Entry'!T34)</f>
        <v>--</v>
      </c>
      <c r="M23" s="124" t="str">
        <f>'Data Entry'!W34</f>
        <v xml:space="preserve">-- </v>
      </c>
      <c r="N23" s="145" t="str">
        <f>'Data Entry'!Z34</f>
        <v xml:space="preserve">-- </v>
      </c>
      <c r="O23" s="441"/>
      <c r="P23" s="110" t="s">
        <v>47</v>
      </c>
      <c r="Q23" s="121" t="str">
        <f>IF(OR(ISBLANK('Data Entry'!AE34),ISBLANK('Data Entry'!AD34)),"--",'Data Entry'!AE34/'Data Entry'!AD34)</f>
        <v>--</v>
      </c>
      <c r="R23" s="121" t="str">
        <f>IF(OR(ISBLANK('Data Entry'!AF34),ISBLANK('Data Entry'!AD34)),"--",'Data Entry'!AF34/'Data Entry'!AD34)</f>
        <v>--</v>
      </c>
      <c r="S23" s="121" t="str">
        <f>'Data Entry'!AG34</f>
        <v xml:space="preserve">-- </v>
      </c>
      <c r="T23" s="121" t="str">
        <f>'Data Entry'!AJ34</f>
        <v xml:space="preserve">-- </v>
      </c>
      <c r="U23" s="121" t="str">
        <f>IF(OR(ISBLANK('Data Entry'!AK34),ISBLANK('Data Entry'!AL34)),"--",'Data Entry'!AL34/'Data Entry'!AK34)</f>
        <v>--</v>
      </c>
      <c r="V23" s="121" t="str">
        <f>IF(OR(ISBLANK('Data Entry'!AN34),ISBLANK('Data Entry'!AK34)),"--",'Data Entry'!AM34/'Data Entry'!AK34)</f>
        <v>--</v>
      </c>
      <c r="W23" s="140" t="str">
        <f>'Data Entry'!AN34</f>
        <v xml:space="preserve">-- </v>
      </c>
    </row>
    <row r="24" spans="2:23" x14ac:dyDescent="0.35">
      <c r="B24" s="437"/>
      <c r="C24" s="111" t="s">
        <v>48</v>
      </c>
      <c r="D24" s="122" t="str">
        <f>'Data Entry'!K35</f>
        <v xml:space="preserve">-- </v>
      </c>
      <c r="E24" s="122" t="str">
        <f>IF(OR(ISBLANK('Data Entry'!M35),ISBLANK('Data Entry'!L35)),"--",'Data Entry'!M35/'Data Entry'!L35)</f>
        <v>--</v>
      </c>
      <c r="F24" s="122" t="str">
        <f>IF(OR(ISBLANK('Data Entry'!N35),ISBLANK('Data Entry'!L35)),"--",'Data Entry'!N35/'Data Entry'!L35)</f>
        <v>--</v>
      </c>
      <c r="G24" s="122" t="str">
        <f>'Data Entry'!O35</f>
        <v xml:space="preserve">-- </v>
      </c>
      <c r="H24" s="122" t="str">
        <f>IF(OR(ISBLANK('Data Entry'!Q35),ISBLANK('Data Entry'!P35)),"--",'Data Entry'!Q35/'Data Entry'!P35)</f>
        <v>--</v>
      </c>
      <c r="I24" s="122" t="str">
        <f>IF(OR(ISBLANK('Data Entry'!R35),ISBLANK('Data Entry'!P35)),"--",'Data Entry'!R35/'Data Entry'!P35)</f>
        <v>--</v>
      </c>
      <c r="J24" s="122" t="str">
        <f>'Data Entry'!S35</f>
        <v xml:space="preserve">-- </v>
      </c>
      <c r="K24" s="122" t="str">
        <f>IF(OR(ISBLANK('Data Entry'!U35),ISBLANK('Data Entry'!T35)),"--",'Data Entry'!U35/'Data Entry'!T35)</f>
        <v>--</v>
      </c>
      <c r="L24" s="122" t="str">
        <f>IF(OR(ISBLANK('Data Entry'!V35),ISBLANK('Data Entry'!T35)),"--",'Data Entry'!V35/'Data Entry'!T35)</f>
        <v>--</v>
      </c>
      <c r="M24" s="122" t="str">
        <f>'Data Entry'!W35</f>
        <v xml:space="preserve">-- </v>
      </c>
      <c r="N24" s="143" t="str">
        <f>'Data Entry'!Z35</f>
        <v xml:space="preserve">-- </v>
      </c>
      <c r="O24" s="442" t="s">
        <v>122</v>
      </c>
      <c r="P24" s="129" t="s">
        <v>48</v>
      </c>
      <c r="Q24" s="122" t="str">
        <f>IF(OR(ISBLANK('Data Entry'!AE35),ISBLANK('Data Entry'!AD35)),"--",'Data Entry'!AE35/'Data Entry'!AD35)</f>
        <v>--</v>
      </c>
      <c r="R24" s="122" t="str">
        <f>IF(OR(ISBLANK('Data Entry'!AF35),ISBLANK('Data Entry'!AD35)),"--",'Data Entry'!AF35/'Data Entry'!AD35)</f>
        <v>--</v>
      </c>
      <c r="S24" s="122" t="str">
        <f>'Data Entry'!AG35</f>
        <v xml:space="preserve">-- </v>
      </c>
      <c r="T24" s="122" t="str">
        <f>'Data Entry'!AJ35</f>
        <v xml:space="preserve">-- </v>
      </c>
      <c r="U24" s="122" t="str">
        <f>IF(OR(ISBLANK('Data Entry'!AK35),ISBLANK('Data Entry'!AL35)),"--",'Data Entry'!AL35/'Data Entry'!AK35)</f>
        <v>--</v>
      </c>
      <c r="V24" s="122" t="str">
        <f>IF(OR(ISBLANK('Data Entry'!AN35),ISBLANK('Data Entry'!AK35)),"--",'Data Entry'!AM35/'Data Entry'!AK35)</f>
        <v>--</v>
      </c>
      <c r="W24" s="143" t="str">
        <f>'Data Entry'!AN35</f>
        <v xml:space="preserve">-- </v>
      </c>
    </row>
    <row r="25" spans="2:23" x14ac:dyDescent="0.35">
      <c r="B25" s="437"/>
      <c r="C25" s="112" t="s">
        <v>49</v>
      </c>
      <c r="D25" s="123" t="str">
        <f>'Data Entry'!K36</f>
        <v xml:space="preserve">-- </v>
      </c>
      <c r="E25" s="123" t="str">
        <f>IF(OR(ISBLANK('Data Entry'!M36),ISBLANK('Data Entry'!L36)),"--",'Data Entry'!M36/'Data Entry'!L36)</f>
        <v>--</v>
      </c>
      <c r="F25" s="123" t="str">
        <f>IF(OR(ISBLANK('Data Entry'!N36),ISBLANK('Data Entry'!L36)),"--",'Data Entry'!N36/'Data Entry'!L36)</f>
        <v>--</v>
      </c>
      <c r="G25" s="123" t="str">
        <f>'Data Entry'!O36</f>
        <v xml:space="preserve">-- </v>
      </c>
      <c r="H25" s="123" t="str">
        <f>IF(OR(ISBLANK('Data Entry'!Q36),ISBLANK('Data Entry'!P36)),"--",'Data Entry'!Q36/'Data Entry'!P36)</f>
        <v>--</v>
      </c>
      <c r="I25" s="123" t="str">
        <f>IF(OR(ISBLANK('Data Entry'!R36),ISBLANK('Data Entry'!P36)),"--",'Data Entry'!R36/'Data Entry'!P36)</f>
        <v>--</v>
      </c>
      <c r="J25" s="123" t="str">
        <f>'Data Entry'!S36</f>
        <v xml:space="preserve">-- </v>
      </c>
      <c r="K25" s="123" t="str">
        <f>IF(OR(ISBLANK('Data Entry'!U36),ISBLANK('Data Entry'!T36)),"--",'Data Entry'!U36/'Data Entry'!T36)</f>
        <v>--</v>
      </c>
      <c r="L25" s="123" t="str">
        <f>IF(OR(ISBLANK('Data Entry'!V36),ISBLANK('Data Entry'!T36)),"--",'Data Entry'!V36/'Data Entry'!T36)</f>
        <v>--</v>
      </c>
      <c r="M25" s="123" t="str">
        <f>'Data Entry'!W36</f>
        <v xml:space="preserve">-- </v>
      </c>
      <c r="N25" s="144" t="str">
        <f>'Data Entry'!Z36</f>
        <v xml:space="preserve">-- </v>
      </c>
      <c r="O25" s="443"/>
      <c r="P25" s="130" t="s">
        <v>49</v>
      </c>
      <c r="Q25" s="122" t="str">
        <f>IF(OR(ISBLANK('Data Entry'!AE36),ISBLANK('Data Entry'!AD36)),"--",'Data Entry'!AE36/'Data Entry'!AD36)</f>
        <v>--</v>
      </c>
      <c r="R25" s="122" t="str">
        <f>IF(OR(ISBLANK('Data Entry'!AF36),ISBLANK('Data Entry'!AD36)),"--",'Data Entry'!AF36/'Data Entry'!AD36)</f>
        <v>--</v>
      </c>
      <c r="S25" s="122" t="str">
        <f>'Data Entry'!AG36</f>
        <v xml:space="preserve">-- </v>
      </c>
      <c r="T25" s="122" t="str">
        <f>'Data Entry'!AJ36</f>
        <v xml:space="preserve">-- </v>
      </c>
      <c r="U25" s="122" t="str">
        <f>IF(OR(ISBLANK('Data Entry'!AK36),ISBLANK('Data Entry'!AL36)),"--",'Data Entry'!AL36/'Data Entry'!AK36)</f>
        <v>--</v>
      </c>
      <c r="V25" s="122" t="str">
        <f>IF(OR(ISBLANK('Data Entry'!AN36),ISBLANK('Data Entry'!AK36)),"--",'Data Entry'!AM36/'Data Entry'!AK36)</f>
        <v>--</v>
      </c>
      <c r="W25" s="143" t="str">
        <f>'Data Entry'!AN36</f>
        <v xml:space="preserve">-- </v>
      </c>
    </row>
    <row r="26" spans="2:23" x14ac:dyDescent="0.35">
      <c r="B26" s="437"/>
      <c r="C26" s="112" t="s">
        <v>50</v>
      </c>
      <c r="D26" s="123" t="str">
        <f>'Data Entry'!K37</f>
        <v xml:space="preserve">-- </v>
      </c>
      <c r="E26" s="123" t="str">
        <f>IF(OR(ISBLANK('Data Entry'!M37),ISBLANK('Data Entry'!L37)),"--",'Data Entry'!M37/'Data Entry'!L37)</f>
        <v>--</v>
      </c>
      <c r="F26" s="123" t="str">
        <f>IF(OR(ISBLANK('Data Entry'!N37),ISBLANK('Data Entry'!L37)),"--",'Data Entry'!N37/'Data Entry'!L37)</f>
        <v>--</v>
      </c>
      <c r="G26" s="123" t="str">
        <f>'Data Entry'!O37</f>
        <v xml:space="preserve">-- </v>
      </c>
      <c r="H26" s="123" t="str">
        <f>IF(OR(ISBLANK('Data Entry'!Q37),ISBLANK('Data Entry'!P37)),"--",'Data Entry'!Q37/'Data Entry'!P37)</f>
        <v>--</v>
      </c>
      <c r="I26" s="123" t="str">
        <f>IF(OR(ISBLANK('Data Entry'!R37),ISBLANK('Data Entry'!P37)),"--",'Data Entry'!R37/'Data Entry'!P37)</f>
        <v>--</v>
      </c>
      <c r="J26" s="123" t="str">
        <f>'Data Entry'!S37</f>
        <v xml:space="preserve">-- </v>
      </c>
      <c r="K26" s="123" t="str">
        <f>IF(OR(ISBLANK('Data Entry'!U37),ISBLANK('Data Entry'!T37)),"--",'Data Entry'!U37/'Data Entry'!T37)</f>
        <v>--</v>
      </c>
      <c r="L26" s="123" t="str">
        <f>IF(OR(ISBLANK('Data Entry'!V37),ISBLANK('Data Entry'!T37)),"--",'Data Entry'!V37/'Data Entry'!T37)</f>
        <v>--</v>
      </c>
      <c r="M26" s="123" t="str">
        <f>'Data Entry'!W37</f>
        <v xml:space="preserve">-- </v>
      </c>
      <c r="N26" s="144" t="str">
        <f>'Data Entry'!Z37</f>
        <v xml:space="preserve">-- </v>
      </c>
      <c r="O26" s="443"/>
      <c r="P26" s="130" t="s">
        <v>50</v>
      </c>
      <c r="Q26" s="122" t="str">
        <f>IF(OR(ISBLANK('Data Entry'!AE37),ISBLANK('Data Entry'!AD37)),"--",'Data Entry'!AE37/'Data Entry'!AD37)</f>
        <v>--</v>
      </c>
      <c r="R26" s="122" t="str">
        <f>IF(OR(ISBLANK('Data Entry'!AF37),ISBLANK('Data Entry'!AD37)),"--",'Data Entry'!AF37/'Data Entry'!AD37)</f>
        <v>--</v>
      </c>
      <c r="S26" s="122" t="str">
        <f>'Data Entry'!AG37</f>
        <v xml:space="preserve">-- </v>
      </c>
      <c r="T26" s="122" t="str">
        <f>'Data Entry'!AJ37</f>
        <v xml:space="preserve">-- </v>
      </c>
      <c r="U26" s="122" t="str">
        <f>IF(OR(ISBLANK('Data Entry'!AK37),ISBLANK('Data Entry'!AL37)),"--",'Data Entry'!AL37/'Data Entry'!AK37)</f>
        <v>--</v>
      </c>
      <c r="V26" s="122" t="str">
        <f>IF(OR(ISBLANK('Data Entry'!AN37),ISBLANK('Data Entry'!AK37)),"--",'Data Entry'!AM37/'Data Entry'!AK37)</f>
        <v>--</v>
      </c>
      <c r="W26" s="143" t="str">
        <f>'Data Entry'!AN37</f>
        <v xml:space="preserve">-- </v>
      </c>
    </row>
    <row r="27" spans="2:23" ht="15" thickBot="1" x14ac:dyDescent="0.4">
      <c r="B27" s="437"/>
      <c r="C27" s="114" t="s">
        <v>51</v>
      </c>
      <c r="D27" s="124" t="str">
        <f>'Data Entry'!K38</f>
        <v xml:space="preserve">-- </v>
      </c>
      <c r="E27" s="124" t="str">
        <f>IF(OR(ISBLANK('Data Entry'!M38),ISBLANK('Data Entry'!L38)),"--",'Data Entry'!M38/'Data Entry'!L38)</f>
        <v>--</v>
      </c>
      <c r="F27" s="124" t="str">
        <f>IF(OR(ISBLANK('Data Entry'!N38),ISBLANK('Data Entry'!L38)),"--",'Data Entry'!N38/'Data Entry'!L38)</f>
        <v>--</v>
      </c>
      <c r="G27" s="124" t="str">
        <f>'Data Entry'!O38</f>
        <v xml:space="preserve">-- </v>
      </c>
      <c r="H27" s="124" t="str">
        <f>IF(OR(ISBLANK('Data Entry'!Q38),ISBLANK('Data Entry'!P38)),"--",'Data Entry'!Q38/'Data Entry'!P38)</f>
        <v>--</v>
      </c>
      <c r="I27" s="124" t="str">
        <f>IF(OR(ISBLANK('Data Entry'!R38),ISBLANK('Data Entry'!P38)),"--",'Data Entry'!R38/'Data Entry'!P38)</f>
        <v>--</v>
      </c>
      <c r="J27" s="124" t="str">
        <f>'Data Entry'!S38</f>
        <v xml:space="preserve">-- </v>
      </c>
      <c r="K27" s="124" t="str">
        <f>IF(OR(ISBLANK('Data Entry'!U38),ISBLANK('Data Entry'!T38)),"--",'Data Entry'!U38/'Data Entry'!T38)</f>
        <v>--</v>
      </c>
      <c r="L27" s="124" t="str">
        <f>IF(OR(ISBLANK('Data Entry'!V38),ISBLANK('Data Entry'!T38)),"--",'Data Entry'!V38/'Data Entry'!T38)</f>
        <v>--</v>
      </c>
      <c r="M27" s="124" t="str">
        <f>'Data Entry'!W38</f>
        <v xml:space="preserve">-- </v>
      </c>
      <c r="N27" s="145" t="str">
        <f>'Data Entry'!Z38</f>
        <v xml:space="preserve">-- </v>
      </c>
      <c r="O27" s="443"/>
      <c r="P27" s="36" t="s">
        <v>51</v>
      </c>
      <c r="Q27" s="124" t="str">
        <f>IF(OR(ISBLANK('Data Entry'!AE38),ISBLANK('Data Entry'!AD38)),"--",'Data Entry'!AE38/'Data Entry'!AD38)</f>
        <v>--</v>
      </c>
      <c r="R27" s="124" t="str">
        <f>IF(OR(ISBLANK('Data Entry'!AF38),ISBLANK('Data Entry'!AD38)),"--",'Data Entry'!AF38/'Data Entry'!AD38)</f>
        <v>--</v>
      </c>
      <c r="S27" s="124" t="str">
        <f>'Data Entry'!AG38</f>
        <v xml:space="preserve">-- </v>
      </c>
      <c r="T27" s="124" t="str">
        <f>'Data Entry'!AJ38</f>
        <v xml:space="preserve">-- </v>
      </c>
      <c r="U27" s="124" t="str">
        <f>IF(OR(ISBLANK('Data Entry'!AK38),ISBLANK('Data Entry'!AL38)),"--",'Data Entry'!AL38/'Data Entry'!AK38)</f>
        <v>--</v>
      </c>
      <c r="V27" s="124" t="str">
        <f>IF(OR(ISBLANK('Data Entry'!AN38),ISBLANK('Data Entry'!AK38)),"--",'Data Entry'!AM38/'Data Entry'!AK38)</f>
        <v>--</v>
      </c>
      <c r="W27" s="145" t="str">
        <f>'Data Entry'!AN38</f>
        <v xml:space="preserve">-- </v>
      </c>
    </row>
    <row r="28" spans="2:23" x14ac:dyDescent="0.35">
      <c r="B28" s="437"/>
      <c r="C28" s="111" t="s">
        <v>140</v>
      </c>
      <c r="D28" s="122" t="str">
        <f>'Data Entry'!K39</f>
        <v xml:space="preserve">-- </v>
      </c>
      <c r="E28" s="122" t="str">
        <f>IF(OR(ISBLANK('Data Entry'!M39),ISBLANK('Data Entry'!L39)),"--",'Data Entry'!M39/'Data Entry'!L39)</f>
        <v>--</v>
      </c>
      <c r="F28" s="122" t="str">
        <f>IF(OR(ISBLANK('Data Entry'!N39),ISBLANK('Data Entry'!L39)),"--",'Data Entry'!N39/'Data Entry'!L39)</f>
        <v>--</v>
      </c>
      <c r="G28" s="122" t="str">
        <f>'Data Entry'!O39</f>
        <v xml:space="preserve">-- </v>
      </c>
      <c r="H28" s="122" t="str">
        <f>IF(OR(ISBLANK('Data Entry'!Q39),ISBLANK('Data Entry'!P39)),"--",'Data Entry'!Q39/'Data Entry'!P39)</f>
        <v>--</v>
      </c>
      <c r="I28" s="122" t="str">
        <f>IF(OR(ISBLANK('Data Entry'!R39),ISBLANK('Data Entry'!P39)),"--",'Data Entry'!R39/'Data Entry'!P39)</f>
        <v>--</v>
      </c>
      <c r="J28" s="122" t="str">
        <f>'Data Entry'!S39</f>
        <v xml:space="preserve">-- </v>
      </c>
      <c r="K28" s="122" t="str">
        <f>IF(OR(ISBLANK('Data Entry'!U39),ISBLANK('Data Entry'!T39)),"--",'Data Entry'!U39/'Data Entry'!T39)</f>
        <v>--</v>
      </c>
      <c r="L28" s="122" t="str">
        <f>IF(OR(ISBLANK('Data Entry'!V39),ISBLANK('Data Entry'!T39)),"--",'Data Entry'!V39/'Data Entry'!T39)</f>
        <v>--</v>
      </c>
      <c r="M28" s="122" t="str">
        <f>'Data Entry'!W39</f>
        <v xml:space="preserve">-- </v>
      </c>
      <c r="N28" s="143" t="str">
        <f>'Data Entry'!Z39</f>
        <v xml:space="preserve">-- </v>
      </c>
      <c r="O28" s="443"/>
      <c r="P28" s="129" t="s">
        <v>140</v>
      </c>
      <c r="Q28" s="122" t="str">
        <f>IF(OR(ISBLANK('Data Entry'!AE39),ISBLANK('Data Entry'!AD39)),"--",'Data Entry'!AE39/'Data Entry'!AD39)</f>
        <v>--</v>
      </c>
      <c r="R28" s="122" t="str">
        <f>IF(OR(ISBLANK('Data Entry'!AF39),ISBLANK('Data Entry'!AD39)),"--",'Data Entry'!AF39/'Data Entry'!AD39)</f>
        <v>--</v>
      </c>
      <c r="S28" s="122" t="str">
        <f>'Data Entry'!AG39</f>
        <v xml:space="preserve">-- </v>
      </c>
      <c r="T28" s="122" t="str">
        <f>'Data Entry'!AJ39</f>
        <v xml:space="preserve">-- </v>
      </c>
      <c r="U28" s="122" t="str">
        <f>IF(OR(ISBLANK('Data Entry'!AK39),ISBLANK('Data Entry'!AL39)),"--",'Data Entry'!AL39/'Data Entry'!AK39)</f>
        <v>--</v>
      </c>
      <c r="V28" s="122" t="str">
        <f>IF(OR(ISBLANK('Data Entry'!AN39),ISBLANK('Data Entry'!AK39)),"--",'Data Entry'!AM39/'Data Entry'!AK39)</f>
        <v>--</v>
      </c>
      <c r="W28" s="143" t="str">
        <f>'Data Entry'!AN39</f>
        <v xml:space="preserve">-- </v>
      </c>
    </row>
    <row r="29" spans="2:23" x14ac:dyDescent="0.35">
      <c r="B29" s="437"/>
      <c r="C29" s="112" t="s">
        <v>141</v>
      </c>
      <c r="D29" s="123" t="str">
        <f>'Data Entry'!K40</f>
        <v xml:space="preserve">-- </v>
      </c>
      <c r="E29" s="123" t="str">
        <f>IF(OR(ISBLANK('Data Entry'!M40),ISBLANK('Data Entry'!L40)),"--",'Data Entry'!M40/'Data Entry'!L40)</f>
        <v>--</v>
      </c>
      <c r="F29" s="123" t="str">
        <f>IF(OR(ISBLANK('Data Entry'!N40),ISBLANK('Data Entry'!L40)),"--",'Data Entry'!N40/'Data Entry'!L40)</f>
        <v>--</v>
      </c>
      <c r="G29" s="123" t="str">
        <f>'Data Entry'!O40</f>
        <v xml:space="preserve">-- </v>
      </c>
      <c r="H29" s="123" t="str">
        <f>IF(OR(ISBLANK('Data Entry'!Q40),ISBLANK('Data Entry'!P40)),"--",'Data Entry'!Q40/'Data Entry'!P40)</f>
        <v>--</v>
      </c>
      <c r="I29" s="123" t="str">
        <f>IF(OR(ISBLANK('Data Entry'!R40),ISBLANK('Data Entry'!P40)),"--",'Data Entry'!R40/'Data Entry'!P40)</f>
        <v>--</v>
      </c>
      <c r="J29" s="123" t="str">
        <f>'Data Entry'!S40</f>
        <v xml:space="preserve">-- </v>
      </c>
      <c r="K29" s="123" t="str">
        <f>IF(OR(ISBLANK('Data Entry'!U40),ISBLANK('Data Entry'!T40)),"--",'Data Entry'!U40/'Data Entry'!T40)</f>
        <v>--</v>
      </c>
      <c r="L29" s="123" t="str">
        <f>IF(OR(ISBLANK('Data Entry'!V40),ISBLANK('Data Entry'!T40)),"--",'Data Entry'!V40/'Data Entry'!T40)</f>
        <v>--</v>
      </c>
      <c r="M29" s="123" t="str">
        <f>'Data Entry'!W40</f>
        <v xml:space="preserve">-- </v>
      </c>
      <c r="N29" s="144" t="str">
        <f>'Data Entry'!Z40</f>
        <v xml:space="preserve">-- </v>
      </c>
      <c r="O29" s="443"/>
      <c r="P29" s="130" t="s">
        <v>141</v>
      </c>
      <c r="Q29" s="122" t="str">
        <f>IF(OR(ISBLANK('Data Entry'!AE40),ISBLANK('Data Entry'!AD40)),"--",'Data Entry'!AE40/'Data Entry'!AD40)</f>
        <v>--</v>
      </c>
      <c r="R29" s="122" t="str">
        <f>IF(OR(ISBLANK('Data Entry'!AF40),ISBLANK('Data Entry'!AD40)),"--",'Data Entry'!AF40/'Data Entry'!AD40)</f>
        <v>--</v>
      </c>
      <c r="S29" s="122" t="str">
        <f>'Data Entry'!AG40</f>
        <v xml:space="preserve">-- </v>
      </c>
      <c r="T29" s="122" t="str">
        <f>'Data Entry'!AJ40</f>
        <v xml:space="preserve">-- </v>
      </c>
      <c r="U29" s="122" t="str">
        <f>IF(OR(ISBLANK('Data Entry'!AK40),ISBLANK('Data Entry'!AL40)),"--",'Data Entry'!AL40/'Data Entry'!AK40)</f>
        <v>--</v>
      </c>
      <c r="V29" s="122" t="str">
        <f>IF(OR(ISBLANK('Data Entry'!AN40),ISBLANK('Data Entry'!AK40)),"--",'Data Entry'!AM40/'Data Entry'!AK40)</f>
        <v>--</v>
      </c>
      <c r="W29" s="143" t="str">
        <f>'Data Entry'!AN40</f>
        <v xml:space="preserve">-- </v>
      </c>
    </row>
    <row r="30" spans="2:23" x14ac:dyDescent="0.35">
      <c r="B30" s="437"/>
      <c r="C30" s="112" t="s">
        <v>142</v>
      </c>
      <c r="D30" s="123" t="str">
        <f>'Data Entry'!K41</f>
        <v xml:space="preserve">-- </v>
      </c>
      <c r="E30" s="123" t="str">
        <f>IF(OR(ISBLANK('Data Entry'!M41),ISBLANK('Data Entry'!L41)),"--",'Data Entry'!M41/'Data Entry'!L41)</f>
        <v>--</v>
      </c>
      <c r="F30" s="123" t="str">
        <f>IF(OR(ISBLANK('Data Entry'!N41),ISBLANK('Data Entry'!L41)),"--",'Data Entry'!N41/'Data Entry'!L41)</f>
        <v>--</v>
      </c>
      <c r="G30" s="123" t="str">
        <f>'Data Entry'!O41</f>
        <v xml:space="preserve">-- </v>
      </c>
      <c r="H30" s="123" t="str">
        <f>IF(OR(ISBLANK('Data Entry'!Q41),ISBLANK('Data Entry'!P41)),"--",'Data Entry'!Q41/'Data Entry'!P41)</f>
        <v>--</v>
      </c>
      <c r="I30" s="123" t="str">
        <f>IF(OR(ISBLANK('Data Entry'!R41),ISBLANK('Data Entry'!P41)),"--",'Data Entry'!R41/'Data Entry'!P41)</f>
        <v>--</v>
      </c>
      <c r="J30" s="123" t="str">
        <f>'Data Entry'!S41</f>
        <v xml:space="preserve">-- </v>
      </c>
      <c r="K30" s="123" t="str">
        <f>IF(OR(ISBLANK('Data Entry'!U41),ISBLANK('Data Entry'!T41)),"--",'Data Entry'!U41/'Data Entry'!T41)</f>
        <v>--</v>
      </c>
      <c r="L30" s="123" t="str">
        <f>IF(OR(ISBLANK('Data Entry'!V41),ISBLANK('Data Entry'!T41)),"--",'Data Entry'!V41/'Data Entry'!T41)</f>
        <v>--</v>
      </c>
      <c r="M30" s="123" t="str">
        <f>'Data Entry'!W41</f>
        <v xml:space="preserve">-- </v>
      </c>
      <c r="N30" s="144" t="str">
        <f>'Data Entry'!Z41</f>
        <v xml:space="preserve">-- </v>
      </c>
      <c r="O30" s="443"/>
      <c r="P30" s="130" t="s">
        <v>142</v>
      </c>
      <c r="Q30" s="122" t="str">
        <f>IF(OR(ISBLANK('Data Entry'!AE41),ISBLANK('Data Entry'!AD41)),"--",'Data Entry'!AE41/'Data Entry'!AD41)</f>
        <v>--</v>
      </c>
      <c r="R30" s="122" t="str">
        <f>IF(OR(ISBLANK('Data Entry'!AF41),ISBLANK('Data Entry'!AD41)),"--",'Data Entry'!AF41/'Data Entry'!AD41)</f>
        <v>--</v>
      </c>
      <c r="S30" s="122" t="str">
        <f>'Data Entry'!AG41</f>
        <v xml:space="preserve">-- </v>
      </c>
      <c r="T30" s="122" t="str">
        <f>'Data Entry'!AJ41</f>
        <v xml:space="preserve">-- </v>
      </c>
      <c r="U30" s="122" t="str">
        <f>IF(OR(ISBLANK('Data Entry'!AK41),ISBLANK('Data Entry'!AL41)),"--",'Data Entry'!AL41/'Data Entry'!AK41)</f>
        <v>--</v>
      </c>
      <c r="V30" s="122" t="str">
        <f>IF(OR(ISBLANK('Data Entry'!AN41),ISBLANK('Data Entry'!AK41)),"--",'Data Entry'!AM41/'Data Entry'!AK41)</f>
        <v>--</v>
      </c>
      <c r="W30" s="143" t="str">
        <f>'Data Entry'!AN41</f>
        <v xml:space="preserve">-- </v>
      </c>
    </row>
    <row r="31" spans="2:23" ht="15" thickBot="1" x14ac:dyDescent="0.4">
      <c r="B31" s="437"/>
      <c r="C31" s="113" t="s">
        <v>143</v>
      </c>
      <c r="D31" s="124" t="str">
        <f>'Data Entry'!K42</f>
        <v xml:space="preserve">-- </v>
      </c>
      <c r="E31" s="124" t="str">
        <f>IF(OR(ISBLANK('Data Entry'!M42),ISBLANK('Data Entry'!L42)),"--",'Data Entry'!M42/'Data Entry'!L42)</f>
        <v>--</v>
      </c>
      <c r="F31" s="124" t="str">
        <f>IF(OR(ISBLANK('Data Entry'!N42),ISBLANK('Data Entry'!L42)),"--",'Data Entry'!N42/'Data Entry'!L42)</f>
        <v>--</v>
      </c>
      <c r="G31" s="124" t="str">
        <f>'Data Entry'!O42</f>
        <v xml:space="preserve">-- </v>
      </c>
      <c r="H31" s="124" t="str">
        <f>IF(OR(ISBLANK('Data Entry'!Q42),ISBLANK('Data Entry'!P42)),"--",'Data Entry'!Q42/'Data Entry'!P42)</f>
        <v>--</v>
      </c>
      <c r="I31" s="124" t="str">
        <f>IF(OR(ISBLANK('Data Entry'!R42),ISBLANK('Data Entry'!P42)),"--",'Data Entry'!R42/'Data Entry'!P42)</f>
        <v>--</v>
      </c>
      <c r="J31" s="124" t="str">
        <f>'Data Entry'!S42</f>
        <v xml:space="preserve">-- </v>
      </c>
      <c r="K31" s="124" t="str">
        <f>IF(OR(ISBLANK('Data Entry'!U42),ISBLANK('Data Entry'!T42)),"--",'Data Entry'!U42/'Data Entry'!T42)</f>
        <v>--</v>
      </c>
      <c r="L31" s="124" t="str">
        <f>IF(OR(ISBLANK('Data Entry'!V42),ISBLANK('Data Entry'!T42)),"--",'Data Entry'!V42/'Data Entry'!T42)</f>
        <v>--</v>
      </c>
      <c r="M31" s="124" t="str">
        <f>'Data Entry'!W42</f>
        <v xml:space="preserve">-- </v>
      </c>
      <c r="N31" s="145" t="str">
        <f>'Data Entry'!Z42</f>
        <v xml:space="preserve">-- </v>
      </c>
      <c r="O31" s="443"/>
      <c r="P31" s="131" t="s">
        <v>143</v>
      </c>
      <c r="Q31" s="124" t="str">
        <f>IF(OR(ISBLANK('Data Entry'!AE42),ISBLANK('Data Entry'!AD42)),"--",'Data Entry'!AE42/'Data Entry'!AD42)</f>
        <v>--</v>
      </c>
      <c r="R31" s="124" t="str">
        <f>IF(OR(ISBLANK('Data Entry'!AF42),ISBLANK('Data Entry'!AD42)),"--",'Data Entry'!AF42/'Data Entry'!AD42)</f>
        <v>--</v>
      </c>
      <c r="S31" s="124" t="str">
        <f>'Data Entry'!AG42</f>
        <v xml:space="preserve">-- </v>
      </c>
      <c r="T31" s="124" t="str">
        <f>'Data Entry'!AJ42</f>
        <v xml:space="preserve">-- </v>
      </c>
      <c r="U31" s="124" t="str">
        <f>IF(OR(ISBLANK('Data Entry'!AK42),ISBLANK('Data Entry'!AL42)),"--",'Data Entry'!AL42/'Data Entry'!AK42)</f>
        <v>--</v>
      </c>
      <c r="V31" s="124" t="str">
        <f>IF(OR(ISBLANK('Data Entry'!AN42),ISBLANK('Data Entry'!AK42)),"--",'Data Entry'!AM42/'Data Entry'!AK42)</f>
        <v>--</v>
      </c>
      <c r="W31" s="145" t="str">
        <f>'Data Entry'!AN42</f>
        <v xml:space="preserve">-- </v>
      </c>
    </row>
    <row r="32" spans="2:23" x14ac:dyDescent="0.35">
      <c r="B32" s="437"/>
      <c r="C32" s="111" t="s">
        <v>144</v>
      </c>
      <c r="D32" s="122" t="str">
        <f>'Data Entry'!K43</f>
        <v xml:space="preserve">-- </v>
      </c>
      <c r="E32" s="122" t="str">
        <f>IF(OR(ISBLANK('Data Entry'!M43),ISBLANK('Data Entry'!L43)),"--",'Data Entry'!M43/'Data Entry'!L43)</f>
        <v>--</v>
      </c>
      <c r="F32" s="122" t="str">
        <f>IF(OR(ISBLANK('Data Entry'!N43),ISBLANK('Data Entry'!L43)),"--",'Data Entry'!N43/'Data Entry'!L43)</f>
        <v>--</v>
      </c>
      <c r="G32" s="122" t="str">
        <f>'Data Entry'!O43</f>
        <v xml:space="preserve">-- </v>
      </c>
      <c r="H32" s="122" t="str">
        <f>IF(OR(ISBLANK('Data Entry'!Q43),ISBLANK('Data Entry'!P43)),"--",'Data Entry'!Q43/'Data Entry'!P43)</f>
        <v>--</v>
      </c>
      <c r="I32" s="122" t="str">
        <f>IF(OR(ISBLANK('Data Entry'!R43),ISBLANK('Data Entry'!P43)),"--",'Data Entry'!R43/'Data Entry'!P43)</f>
        <v>--</v>
      </c>
      <c r="J32" s="122" t="str">
        <f>'Data Entry'!S43</f>
        <v xml:space="preserve">-- </v>
      </c>
      <c r="K32" s="122" t="str">
        <f>IF(OR(ISBLANK('Data Entry'!U43),ISBLANK('Data Entry'!T43)),"--",'Data Entry'!U43/'Data Entry'!T43)</f>
        <v>--</v>
      </c>
      <c r="L32" s="122" t="str">
        <f>IF(OR(ISBLANK('Data Entry'!V43),ISBLANK('Data Entry'!T43)),"--",'Data Entry'!V43/'Data Entry'!T43)</f>
        <v>--</v>
      </c>
      <c r="M32" s="122" t="str">
        <f>'Data Entry'!W43</f>
        <v xml:space="preserve">-- </v>
      </c>
      <c r="N32" s="143" t="str">
        <f>'Data Entry'!Z43</f>
        <v xml:space="preserve">-- </v>
      </c>
      <c r="O32" s="443"/>
      <c r="P32" s="129" t="s">
        <v>144</v>
      </c>
      <c r="Q32" s="122" t="str">
        <f>IF(OR(ISBLANK('Data Entry'!AE43),ISBLANK('Data Entry'!AD43)),"--",'Data Entry'!AE43/'Data Entry'!AD43)</f>
        <v>--</v>
      </c>
      <c r="R32" s="122" t="str">
        <f>IF(OR(ISBLANK('Data Entry'!AF43),ISBLANK('Data Entry'!AD43)),"--",'Data Entry'!AF43/'Data Entry'!AD43)</f>
        <v>--</v>
      </c>
      <c r="S32" s="122" t="str">
        <f>'Data Entry'!AG43</f>
        <v xml:space="preserve">-- </v>
      </c>
      <c r="T32" s="122" t="str">
        <f>'Data Entry'!AJ43</f>
        <v xml:space="preserve">-- </v>
      </c>
      <c r="U32" s="122" t="str">
        <f>IF(OR(ISBLANK('Data Entry'!AK43),ISBLANK('Data Entry'!AL43)),"--",'Data Entry'!AL43/'Data Entry'!AK43)</f>
        <v>--</v>
      </c>
      <c r="V32" s="122" t="str">
        <f>IF(OR(ISBLANK('Data Entry'!AN43),ISBLANK('Data Entry'!AK43)),"--",'Data Entry'!AM43/'Data Entry'!AK43)</f>
        <v>--</v>
      </c>
      <c r="W32" s="143" t="str">
        <f>'Data Entry'!AN43</f>
        <v xml:space="preserve">-- </v>
      </c>
    </row>
    <row r="33" spans="2:23" x14ac:dyDescent="0.35">
      <c r="B33" s="437"/>
      <c r="C33" s="112" t="s">
        <v>145</v>
      </c>
      <c r="D33" s="123" t="str">
        <f>'Data Entry'!K44</f>
        <v xml:space="preserve">-- </v>
      </c>
      <c r="E33" s="123" t="str">
        <f>IF(OR(ISBLANK('Data Entry'!M44),ISBLANK('Data Entry'!L44)),"--",'Data Entry'!M44/'Data Entry'!L44)</f>
        <v>--</v>
      </c>
      <c r="F33" s="123" t="str">
        <f>IF(OR(ISBLANK('Data Entry'!N44),ISBLANK('Data Entry'!L44)),"--",'Data Entry'!N44/'Data Entry'!L44)</f>
        <v>--</v>
      </c>
      <c r="G33" s="123" t="str">
        <f>'Data Entry'!O44</f>
        <v xml:space="preserve">-- </v>
      </c>
      <c r="H33" s="123" t="str">
        <f>IF(OR(ISBLANK('Data Entry'!Q44),ISBLANK('Data Entry'!P44)),"--",'Data Entry'!Q44/'Data Entry'!P44)</f>
        <v>--</v>
      </c>
      <c r="I33" s="123" t="str">
        <f>IF(OR(ISBLANK('Data Entry'!R44),ISBLANK('Data Entry'!P44)),"--",'Data Entry'!R44/'Data Entry'!P44)</f>
        <v>--</v>
      </c>
      <c r="J33" s="123" t="str">
        <f>'Data Entry'!S44</f>
        <v xml:space="preserve">-- </v>
      </c>
      <c r="K33" s="123" t="str">
        <f>IF(OR(ISBLANK('Data Entry'!U44),ISBLANK('Data Entry'!T44)),"--",'Data Entry'!U44/'Data Entry'!T44)</f>
        <v>--</v>
      </c>
      <c r="L33" s="123" t="str">
        <f>IF(OR(ISBLANK('Data Entry'!V44),ISBLANK('Data Entry'!T44)),"--",'Data Entry'!V44/'Data Entry'!T44)</f>
        <v>--</v>
      </c>
      <c r="M33" s="123" t="str">
        <f>'Data Entry'!W44</f>
        <v xml:space="preserve">-- </v>
      </c>
      <c r="N33" s="144" t="str">
        <f>'Data Entry'!Z44</f>
        <v xml:space="preserve">-- </v>
      </c>
      <c r="O33" s="443"/>
      <c r="P33" s="130" t="s">
        <v>145</v>
      </c>
      <c r="Q33" s="122" t="str">
        <f>IF(OR(ISBLANK('Data Entry'!AE44),ISBLANK('Data Entry'!AD44)),"--",'Data Entry'!AE44/'Data Entry'!AD44)</f>
        <v>--</v>
      </c>
      <c r="R33" s="122" t="str">
        <f>IF(OR(ISBLANK('Data Entry'!AF44),ISBLANK('Data Entry'!AD44)),"--",'Data Entry'!AF44/'Data Entry'!AD44)</f>
        <v>--</v>
      </c>
      <c r="S33" s="122" t="str">
        <f>'Data Entry'!AG44</f>
        <v xml:space="preserve">-- </v>
      </c>
      <c r="T33" s="122" t="str">
        <f>'Data Entry'!AJ44</f>
        <v xml:space="preserve">-- </v>
      </c>
      <c r="U33" s="122" t="str">
        <f>IF(OR(ISBLANK('Data Entry'!AK44),ISBLANK('Data Entry'!AL44)),"--",'Data Entry'!AL44/'Data Entry'!AK44)</f>
        <v>--</v>
      </c>
      <c r="V33" s="122" t="str">
        <f>IF(OR(ISBLANK('Data Entry'!AN44),ISBLANK('Data Entry'!AK44)),"--",'Data Entry'!AM44/'Data Entry'!AK44)</f>
        <v>--</v>
      </c>
      <c r="W33" s="143" t="str">
        <f>'Data Entry'!AN44</f>
        <v xml:space="preserve">-- </v>
      </c>
    </row>
    <row r="34" spans="2:23" x14ac:dyDescent="0.35">
      <c r="B34" s="437"/>
      <c r="C34" s="112" t="s">
        <v>146</v>
      </c>
      <c r="D34" s="123" t="str">
        <f>'Data Entry'!K45</f>
        <v xml:space="preserve">-- </v>
      </c>
      <c r="E34" s="123" t="str">
        <f>IF(OR(ISBLANK('Data Entry'!M45),ISBLANK('Data Entry'!L45)),"--",'Data Entry'!M45/'Data Entry'!L45)</f>
        <v>--</v>
      </c>
      <c r="F34" s="123" t="str">
        <f>IF(OR(ISBLANK('Data Entry'!N45),ISBLANK('Data Entry'!L45)),"--",'Data Entry'!N45/'Data Entry'!L45)</f>
        <v>--</v>
      </c>
      <c r="G34" s="123" t="str">
        <f>'Data Entry'!O45</f>
        <v xml:space="preserve">-- </v>
      </c>
      <c r="H34" s="123" t="str">
        <f>IF(OR(ISBLANK('Data Entry'!Q45),ISBLANK('Data Entry'!P45)),"--",'Data Entry'!Q45/'Data Entry'!P45)</f>
        <v>--</v>
      </c>
      <c r="I34" s="123" t="str">
        <f>IF(OR(ISBLANK('Data Entry'!R45),ISBLANK('Data Entry'!P45)),"--",'Data Entry'!R45/'Data Entry'!P45)</f>
        <v>--</v>
      </c>
      <c r="J34" s="123" t="str">
        <f>'Data Entry'!S45</f>
        <v xml:space="preserve">-- </v>
      </c>
      <c r="K34" s="123" t="str">
        <f>IF(OR(ISBLANK('Data Entry'!U45),ISBLANK('Data Entry'!T45)),"--",'Data Entry'!U45/'Data Entry'!T45)</f>
        <v>--</v>
      </c>
      <c r="L34" s="123" t="str">
        <f>IF(OR(ISBLANK('Data Entry'!V45),ISBLANK('Data Entry'!T45)),"--",'Data Entry'!V45/'Data Entry'!T45)</f>
        <v>--</v>
      </c>
      <c r="M34" s="123" t="str">
        <f>'Data Entry'!W45</f>
        <v xml:space="preserve">-- </v>
      </c>
      <c r="N34" s="144" t="str">
        <f>'Data Entry'!Z45</f>
        <v xml:space="preserve">-- </v>
      </c>
      <c r="O34" s="443"/>
      <c r="P34" s="130" t="s">
        <v>146</v>
      </c>
      <c r="Q34" s="122" t="str">
        <f>IF(OR(ISBLANK('Data Entry'!AE45),ISBLANK('Data Entry'!AD45)),"--",'Data Entry'!AE45/'Data Entry'!AD45)</f>
        <v>--</v>
      </c>
      <c r="R34" s="122" t="str">
        <f>IF(OR(ISBLANK('Data Entry'!AF45),ISBLANK('Data Entry'!AD45)),"--",'Data Entry'!AF45/'Data Entry'!AD45)</f>
        <v>--</v>
      </c>
      <c r="S34" s="122" t="str">
        <f>'Data Entry'!AG45</f>
        <v xml:space="preserve">-- </v>
      </c>
      <c r="T34" s="122" t="str">
        <f>'Data Entry'!AJ45</f>
        <v xml:space="preserve">-- </v>
      </c>
      <c r="U34" s="122" t="str">
        <f>IF(OR(ISBLANK('Data Entry'!AK45),ISBLANK('Data Entry'!AL45)),"--",'Data Entry'!AL45/'Data Entry'!AK45)</f>
        <v>--</v>
      </c>
      <c r="V34" s="122" t="str">
        <f>IF(OR(ISBLANK('Data Entry'!AN45),ISBLANK('Data Entry'!AK45)),"--",'Data Entry'!AM45/'Data Entry'!AK45)</f>
        <v>--</v>
      </c>
      <c r="W34" s="143" t="str">
        <f>'Data Entry'!AN45</f>
        <v xml:space="preserve">-- </v>
      </c>
    </row>
    <row r="35" spans="2:23" ht="15" thickBot="1" x14ac:dyDescent="0.4">
      <c r="B35" s="438"/>
      <c r="C35" s="113" t="s">
        <v>147</v>
      </c>
      <c r="D35" s="124" t="str">
        <f>'Data Entry'!K46</f>
        <v xml:space="preserve">-- </v>
      </c>
      <c r="E35" s="124" t="str">
        <f>IF(OR(ISBLANK('Data Entry'!M46),ISBLANK('Data Entry'!L46)),"--",'Data Entry'!M46/'Data Entry'!L46)</f>
        <v>--</v>
      </c>
      <c r="F35" s="124" t="str">
        <f>IF(OR(ISBLANK('Data Entry'!N46),ISBLANK('Data Entry'!L46)),"--",'Data Entry'!N46/'Data Entry'!L46)</f>
        <v>--</v>
      </c>
      <c r="G35" s="124" t="str">
        <f>'Data Entry'!O46</f>
        <v xml:space="preserve">-- </v>
      </c>
      <c r="H35" s="124" t="str">
        <f>IF(OR(ISBLANK('Data Entry'!Q46),ISBLANK('Data Entry'!P46)),"--",'Data Entry'!Q46/'Data Entry'!P46)</f>
        <v>--</v>
      </c>
      <c r="I35" s="124" t="str">
        <f>IF(OR(ISBLANK('Data Entry'!R46),ISBLANK('Data Entry'!P46)),"--",'Data Entry'!R46/'Data Entry'!P46)</f>
        <v>--</v>
      </c>
      <c r="J35" s="124" t="str">
        <f>'Data Entry'!S46</f>
        <v xml:space="preserve">-- </v>
      </c>
      <c r="K35" s="124" t="str">
        <f>IF(OR(ISBLANK('Data Entry'!U46),ISBLANK('Data Entry'!T46)),"--",'Data Entry'!U46/'Data Entry'!T46)</f>
        <v>--</v>
      </c>
      <c r="L35" s="124" t="str">
        <f>IF(OR(ISBLANK('Data Entry'!V46),ISBLANK('Data Entry'!T46)),"--",'Data Entry'!V46/'Data Entry'!T46)</f>
        <v>--</v>
      </c>
      <c r="M35" s="124" t="str">
        <f>'Data Entry'!W46</f>
        <v xml:space="preserve">-- </v>
      </c>
      <c r="N35" s="145" t="str">
        <f>'Data Entry'!Z46</f>
        <v xml:space="preserve">-- </v>
      </c>
      <c r="O35" s="444"/>
      <c r="P35" s="131" t="s">
        <v>147</v>
      </c>
      <c r="Q35" s="124" t="str">
        <f>IF(OR(ISBLANK('Data Entry'!AE46),ISBLANK('Data Entry'!AD46)),"--",'Data Entry'!AE46/'Data Entry'!AD46)</f>
        <v>--</v>
      </c>
      <c r="R35" s="124" t="str">
        <f>IF(OR(ISBLANK('Data Entry'!AF46),ISBLANK('Data Entry'!AD46)),"--",'Data Entry'!AF46/'Data Entry'!AD46)</f>
        <v>--</v>
      </c>
      <c r="S35" s="124" t="str">
        <f>'Data Entry'!AG46</f>
        <v xml:space="preserve">-- </v>
      </c>
      <c r="T35" s="124" t="str">
        <f>'Data Entry'!AJ46</f>
        <v xml:space="preserve">-- </v>
      </c>
      <c r="U35" s="124" t="str">
        <f>IF(OR(ISBLANK('Data Entry'!AK46),ISBLANK('Data Entry'!AL46)),"--",'Data Entry'!AL46/'Data Entry'!AK46)</f>
        <v>--</v>
      </c>
      <c r="V35" s="124" t="str">
        <f>IF(OR(ISBLANK('Data Entry'!AN46),ISBLANK('Data Entry'!AK46)),"--",'Data Entry'!AM46/'Data Entry'!AK46)</f>
        <v>--</v>
      </c>
      <c r="W35" s="145" t="str">
        <f>'Data Entry'!AN46</f>
        <v xml:space="preserve">-- </v>
      </c>
    </row>
  </sheetData>
  <sheetProtection algorithmName="SHA-512" hashValue="QwjsTOCawaU/M9MEHMw/RQj68xKGnaGpZjeNwFqvA+lX6KAfE0AIP3FeqbnArr9uSKC9Dr+Pi1OlpM8cHhEX3Q==" saltValue="aP8UmZgWAputWChdqXQjWQ==" spinCount="100000" sheet="1" objects="1" scenarios="1"/>
  <mergeCells count="12">
    <mergeCell ref="U2:W2"/>
    <mergeCell ref="Q2:S2"/>
    <mergeCell ref="B12:B35"/>
    <mergeCell ref="O20:O23"/>
    <mergeCell ref="O24:O35"/>
    <mergeCell ref="O2:P3"/>
    <mergeCell ref="C1:N1"/>
    <mergeCell ref="H2:J2"/>
    <mergeCell ref="K2:M2"/>
    <mergeCell ref="C2:C3"/>
    <mergeCell ref="B4:B11"/>
    <mergeCell ref="E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A9F65-724D-4BBC-A21A-F3BA656869C3}">
  <sheetPr codeName="Sheet3">
    <tabColor theme="5"/>
  </sheetPr>
  <dimension ref="B2:W75"/>
  <sheetViews>
    <sheetView showGridLines="0" topLeftCell="A4" zoomScale="75" zoomScaleNormal="75" workbookViewId="0">
      <selection activeCell="AE57" sqref="AE57"/>
    </sheetView>
  </sheetViews>
  <sheetFormatPr defaultColWidth="8.81640625" defaultRowHeight="14.5" x14ac:dyDescent="0.35"/>
  <cols>
    <col min="1" max="1" width="3.7265625" customWidth="1"/>
    <col min="2" max="2" width="10.36328125" customWidth="1"/>
    <col min="3" max="3" width="12.6328125" customWidth="1"/>
    <col min="4" max="4" width="14.26953125" customWidth="1"/>
    <col min="5" max="6" width="14.453125" customWidth="1"/>
    <col min="15" max="15" width="5" customWidth="1"/>
    <col min="17" max="17" width="11.26953125" customWidth="1"/>
    <col min="18" max="21" width="12.1796875" customWidth="1"/>
    <col min="22" max="22" width="8.81640625" customWidth="1"/>
    <col min="28" max="28" width="12.1796875" customWidth="1"/>
  </cols>
  <sheetData>
    <row r="2" spans="2:21" ht="29.5" customHeight="1" x14ac:dyDescent="0.35">
      <c r="B2" s="450" t="s">
        <v>92</v>
      </c>
      <c r="C2" s="450"/>
      <c r="D2" s="33" t="str">
        <f>IF(ISBLANK('Data Entry'!E5), "please enter your organization's name on the Template tab", 'Data Entry'!E5)</f>
        <v>please enter your organization's name on the Template tab</v>
      </c>
      <c r="E2" s="1"/>
      <c r="F2" s="1"/>
      <c r="G2" s="1"/>
      <c r="H2" s="1"/>
      <c r="I2" s="1"/>
      <c r="J2" s="1"/>
      <c r="K2" s="1"/>
      <c r="L2" s="1"/>
      <c r="M2" s="1"/>
      <c r="N2" s="1"/>
      <c r="O2" s="1"/>
      <c r="P2" s="1"/>
      <c r="Q2" s="1"/>
      <c r="R2" s="1"/>
      <c r="S2" s="1"/>
      <c r="T2" s="1"/>
      <c r="U2" s="1"/>
    </row>
    <row r="3" spans="2:21" ht="31" customHeight="1" x14ac:dyDescent="0.35">
      <c r="B3" s="1"/>
      <c r="C3" s="1"/>
      <c r="D3" s="1"/>
      <c r="E3" s="1"/>
      <c r="F3" s="1"/>
      <c r="G3" s="1"/>
      <c r="H3" s="1"/>
      <c r="I3" s="1"/>
      <c r="J3" s="1"/>
      <c r="K3" s="1"/>
      <c r="L3" s="1"/>
      <c r="M3" s="1"/>
      <c r="N3" s="1"/>
      <c r="O3" s="1"/>
      <c r="P3" s="1"/>
      <c r="R3" s="1"/>
      <c r="S3" s="1"/>
      <c r="T3" s="1"/>
      <c r="U3" s="1"/>
    </row>
    <row r="4" spans="2:21" ht="41" customHeight="1" x14ac:dyDescent="0.35">
      <c r="B4" s="1"/>
      <c r="C4" s="1"/>
      <c r="D4" s="1"/>
      <c r="E4" s="1"/>
      <c r="F4" s="1"/>
      <c r="G4" s="1"/>
      <c r="H4" s="1"/>
      <c r="I4" s="1"/>
      <c r="J4" s="1"/>
      <c r="K4" s="1"/>
      <c r="L4" s="1"/>
      <c r="M4" s="1"/>
      <c r="N4" s="1"/>
      <c r="O4" s="1"/>
      <c r="P4" s="1"/>
    </row>
    <row r="5" spans="2:21" ht="14.5" customHeight="1" x14ac:dyDescent="0.35">
      <c r="B5" s="1"/>
      <c r="C5" s="1"/>
      <c r="D5" s="1"/>
      <c r="E5" s="1"/>
      <c r="F5" s="1"/>
      <c r="G5" s="1"/>
      <c r="H5" s="1"/>
      <c r="I5" s="1"/>
      <c r="J5" s="1"/>
      <c r="K5" s="1"/>
      <c r="L5" s="1"/>
      <c r="M5" s="1"/>
      <c r="N5" s="1"/>
      <c r="O5" s="1"/>
      <c r="P5" s="1"/>
    </row>
    <row r="6" spans="2:21" x14ac:dyDescent="0.35">
      <c r="B6" s="1"/>
      <c r="C6" s="1"/>
      <c r="D6" s="1"/>
      <c r="E6" s="1"/>
      <c r="F6" s="1"/>
      <c r="G6" s="1"/>
      <c r="H6" s="1"/>
      <c r="I6" s="1"/>
      <c r="J6" s="1"/>
      <c r="K6" s="1"/>
      <c r="L6" s="1"/>
      <c r="M6" s="1"/>
      <c r="N6" s="1"/>
      <c r="O6" s="1"/>
      <c r="P6" s="1"/>
    </row>
    <row r="7" spans="2:21" x14ac:dyDescent="0.35">
      <c r="B7" s="1"/>
      <c r="C7" s="1"/>
      <c r="D7" s="1"/>
      <c r="E7" s="1"/>
      <c r="F7" s="1"/>
      <c r="G7" s="1"/>
      <c r="H7" s="1"/>
      <c r="I7" s="1"/>
      <c r="J7" s="1"/>
      <c r="K7" s="1"/>
      <c r="L7" s="1"/>
      <c r="M7" s="1"/>
      <c r="N7" s="1"/>
      <c r="O7" s="1"/>
      <c r="P7" s="1"/>
    </row>
    <row r="8" spans="2:21" x14ac:dyDescent="0.35">
      <c r="B8" s="1"/>
      <c r="C8" s="1"/>
      <c r="D8" s="1"/>
      <c r="E8" s="1"/>
      <c r="F8" s="1"/>
      <c r="G8" s="1"/>
      <c r="H8" s="1"/>
      <c r="I8" s="1"/>
      <c r="J8" s="1"/>
      <c r="K8" s="1"/>
      <c r="L8" s="1"/>
      <c r="M8" s="1"/>
      <c r="N8" s="1"/>
      <c r="O8" s="1"/>
      <c r="P8" s="1"/>
    </row>
    <row r="9" spans="2:21" x14ac:dyDescent="0.35">
      <c r="B9" s="1"/>
      <c r="C9" s="1"/>
      <c r="D9" s="1"/>
      <c r="E9" s="1"/>
      <c r="F9" s="1"/>
      <c r="G9" s="1"/>
      <c r="H9" s="1"/>
      <c r="I9" s="1"/>
      <c r="J9" s="1"/>
      <c r="K9" s="1"/>
      <c r="L9" s="1"/>
      <c r="M9" s="1"/>
      <c r="N9" s="1"/>
      <c r="O9" s="1"/>
      <c r="P9" s="1"/>
    </row>
    <row r="10" spans="2:21" x14ac:dyDescent="0.35">
      <c r="B10" s="1"/>
      <c r="C10" s="1"/>
      <c r="D10" s="1"/>
      <c r="E10" s="1"/>
      <c r="F10" s="1"/>
      <c r="G10" s="1"/>
      <c r="H10" s="1"/>
      <c r="I10" s="1"/>
      <c r="J10" s="1"/>
      <c r="K10" s="1"/>
      <c r="L10" s="1"/>
      <c r="M10" s="1"/>
      <c r="N10" s="1"/>
      <c r="O10" s="1"/>
      <c r="P10" s="1"/>
    </row>
    <row r="11" spans="2:21" x14ac:dyDescent="0.35">
      <c r="B11" s="1"/>
      <c r="C11" s="1"/>
      <c r="D11" s="1"/>
      <c r="E11" s="1"/>
      <c r="F11" s="1"/>
      <c r="G11" s="1"/>
      <c r="H11" s="1"/>
      <c r="I11" s="1"/>
      <c r="J11" s="1"/>
      <c r="K11" s="1"/>
      <c r="L11" s="1"/>
      <c r="M11" s="1"/>
      <c r="N11" s="1"/>
      <c r="O11" s="1"/>
      <c r="P11" s="1"/>
    </row>
    <row r="12" spans="2:21" x14ac:dyDescent="0.35">
      <c r="B12" s="1"/>
      <c r="C12" s="1"/>
      <c r="D12" s="1"/>
      <c r="E12" s="1"/>
      <c r="F12" s="1"/>
      <c r="G12" s="1"/>
      <c r="H12" s="1"/>
      <c r="I12" s="1"/>
      <c r="J12" s="1"/>
      <c r="K12" s="1"/>
      <c r="L12" s="1"/>
      <c r="M12" s="1"/>
      <c r="N12" s="1"/>
      <c r="O12" s="1"/>
      <c r="P12" s="1"/>
    </row>
    <row r="13" spans="2:21" x14ac:dyDescent="0.35">
      <c r="B13" s="1"/>
      <c r="C13" s="1"/>
      <c r="D13" s="1"/>
      <c r="E13" s="1"/>
      <c r="F13" s="1"/>
      <c r="G13" s="1"/>
      <c r="H13" s="1"/>
      <c r="I13" s="1"/>
      <c r="J13" s="1"/>
      <c r="K13" s="1"/>
      <c r="L13" s="1"/>
      <c r="M13" s="1"/>
      <c r="N13" s="1"/>
      <c r="O13" s="1"/>
      <c r="P13" s="1"/>
    </row>
    <row r="14" spans="2:21" x14ac:dyDescent="0.35">
      <c r="B14" s="1"/>
      <c r="C14" s="1"/>
      <c r="D14" s="1"/>
      <c r="E14" s="1"/>
      <c r="F14" s="1"/>
      <c r="G14" s="1"/>
      <c r="H14" s="1"/>
      <c r="I14" s="1"/>
      <c r="J14" s="1"/>
      <c r="K14" s="1"/>
      <c r="L14" s="1"/>
      <c r="M14" s="1"/>
      <c r="N14" s="1"/>
      <c r="O14" s="1"/>
      <c r="P14" s="1"/>
    </row>
    <row r="15" spans="2:21" x14ac:dyDescent="0.35">
      <c r="B15" s="1"/>
      <c r="C15" s="1"/>
      <c r="D15" s="1"/>
      <c r="E15" s="1"/>
      <c r="F15" s="1"/>
      <c r="G15" s="1"/>
      <c r="H15" s="1"/>
      <c r="I15" s="1"/>
      <c r="J15" s="1"/>
      <c r="K15" s="1"/>
      <c r="L15" s="1"/>
      <c r="M15" s="1"/>
      <c r="N15" s="1"/>
      <c r="O15" s="1"/>
      <c r="P15" s="1"/>
    </row>
    <row r="16" spans="2:21" x14ac:dyDescent="0.35">
      <c r="B16" s="1"/>
      <c r="C16" s="1"/>
      <c r="D16" s="1"/>
      <c r="E16" s="1"/>
      <c r="F16" s="1"/>
      <c r="G16" s="1"/>
      <c r="H16" s="1"/>
      <c r="I16" s="1"/>
      <c r="J16" s="1"/>
      <c r="K16" s="1"/>
      <c r="L16" s="1"/>
      <c r="M16" s="1"/>
      <c r="N16" s="1"/>
      <c r="O16" s="1"/>
      <c r="P16" s="1"/>
    </row>
    <row r="17" spans="2:21" x14ac:dyDescent="0.35">
      <c r="B17" s="1"/>
      <c r="C17" s="1"/>
      <c r="D17" s="1"/>
      <c r="E17" s="1"/>
      <c r="F17" s="1"/>
      <c r="G17" s="1"/>
      <c r="H17" s="1"/>
      <c r="I17" s="1"/>
      <c r="J17" s="1"/>
      <c r="K17" s="1"/>
      <c r="L17" s="1"/>
      <c r="M17" s="1"/>
      <c r="N17" s="1"/>
      <c r="O17" s="1"/>
      <c r="P17" s="1"/>
    </row>
    <row r="18" spans="2:21" x14ac:dyDescent="0.35">
      <c r="B18" s="1"/>
      <c r="C18" s="1"/>
      <c r="D18" s="1"/>
      <c r="E18" s="1"/>
      <c r="F18" s="1"/>
      <c r="G18" s="1"/>
      <c r="H18" s="1"/>
      <c r="I18" s="1"/>
      <c r="J18" s="1"/>
      <c r="K18" s="1"/>
      <c r="L18" s="1"/>
      <c r="M18" s="1"/>
      <c r="N18" s="1"/>
      <c r="O18" s="1"/>
      <c r="P18" s="1"/>
    </row>
    <row r="19" spans="2:21" x14ac:dyDescent="0.35">
      <c r="B19" s="1"/>
      <c r="C19" s="1"/>
      <c r="D19" s="1"/>
      <c r="E19" s="1"/>
      <c r="F19" s="1"/>
      <c r="G19" s="1"/>
      <c r="H19" s="1"/>
      <c r="I19" s="1"/>
      <c r="J19" s="1"/>
      <c r="K19" s="1"/>
      <c r="L19" s="1"/>
      <c r="M19" s="1"/>
      <c r="N19" s="1"/>
      <c r="O19" s="1"/>
      <c r="P19" s="1"/>
    </row>
    <row r="20" spans="2:21" x14ac:dyDescent="0.35">
      <c r="B20" s="1"/>
      <c r="C20" s="1"/>
      <c r="D20" s="1"/>
      <c r="E20" s="1"/>
      <c r="F20" s="1"/>
      <c r="G20" s="1"/>
      <c r="H20" s="1"/>
      <c r="I20" s="1"/>
      <c r="J20" s="1"/>
      <c r="K20" s="1"/>
      <c r="L20" s="1"/>
      <c r="M20" s="1"/>
      <c r="N20" s="1"/>
      <c r="O20" s="1"/>
      <c r="P20" s="1"/>
    </row>
    <row r="21" spans="2:21" x14ac:dyDescent="0.35">
      <c r="B21" s="1"/>
      <c r="C21" s="1"/>
      <c r="D21" s="1"/>
      <c r="E21" s="1"/>
      <c r="F21" s="1"/>
      <c r="G21" s="1"/>
      <c r="H21" s="1"/>
      <c r="I21" s="1"/>
      <c r="J21" s="1"/>
      <c r="K21" s="1"/>
      <c r="L21" s="1"/>
      <c r="M21" s="1"/>
      <c r="N21" s="1"/>
      <c r="O21" s="1"/>
      <c r="P21" s="1"/>
    </row>
    <row r="22" spans="2:21" x14ac:dyDescent="0.35">
      <c r="B22" s="1"/>
      <c r="C22" s="1"/>
      <c r="D22" s="1"/>
      <c r="E22" s="1"/>
      <c r="F22" s="1"/>
      <c r="G22" s="1"/>
      <c r="H22" s="1"/>
      <c r="I22" s="1"/>
      <c r="J22" s="1"/>
      <c r="K22" s="1"/>
      <c r="L22" s="1"/>
      <c r="M22" s="1"/>
      <c r="N22" s="1"/>
      <c r="O22" s="1"/>
      <c r="P22" s="1"/>
    </row>
    <row r="23" spans="2:21" x14ac:dyDescent="0.35">
      <c r="B23" s="1"/>
      <c r="C23" s="1"/>
      <c r="D23" s="1"/>
      <c r="E23" s="1"/>
      <c r="F23" s="1"/>
      <c r="G23" s="1"/>
      <c r="H23" s="1"/>
      <c r="I23" s="1"/>
      <c r="J23" s="1"/>
      <c r="K23" s="1"/>
      <c r="L23" s="1"/>
      <c r="M23" s="1"/>
      <c r="N23" s="1"/>
      <c r="O23" s="1"/>
      <c r="P23" s="1"/>
    </row>
    <row r="24" spans="2:21" x14ac:dyDescent="0.35">
      <c r="B24" s="1"/>
      <c r="C24" s="1"/>
      <c r="D24" s="1"/>
      <c r="E24" s="1"/>
      <c r="F24" s="1"/>
      <c r="G24" s="1"/>
      <c r="H24" s="1"/>
      <c r="I24" s="1"/>
      <c r="J24" s="1"/>
      <c r="K24" s="1"/>
      <c r="L24" s="1"/>
      <c r="M24" s="1"/>
      <c r="N24" s="1"/>
      <c r="O24" s="1"/>
      <c r="P24" s="1"/>
    </row>
    <row r="25" spans="2:21" x14ac:dyDescent="0.35">
      <c r="B25" s="1"/>
      <c r="C25" s="1"/>
      <c r="D25" s="1"/>
      <c r="E25" s="1"/>
      <c r="F25" s="1"/>
      <c r="G25" s="1"/>
      <c r="H25" s="1"/>
      <c r="I25" s="1"/>
      <c r="J25" s="1"/>
      <c r="K25" s="1"/>
      <c r="L25" s="1"/>
      <c r="M25" s="1"/>
      <c r="N25" s="1"/>
      <c r="O25" s="1"/>
      <c r="P25" s="1"/>
    </row>
    <row r="26" spans="2:21" x14ac:dyDescent="0.35">
      <c r="B26" s="1"/>
      <c r="C26" s="1"/>
      <c r="D26" s="1"/>
      <c r="E26" s="1"/>
      <c r="F26" s="1"/>
      <c r="G26" s="1"/>
      <c r="H26" s="1"/>
      <c r="I26" s="1"/>
      <c r="J26" s="1"/>
      <c r="K26" s="1"/>
      <c r="L26" s="1"/>
      <c r="M26" s="1"/>
      <c r="N26" s="1"/>
      <c r="O26" s="1"/>
      <c r="P26" s="1"/>
    </row>
    <row r="27" spans="2:21" x14ac:dyDescent="0.35">
      <c r="B27" s="1"/>
      <c r="C27" s="1"/>
      <c r="D27" s="1"/>
      <c r="E27" s="1"/>
      <c r="F27" s="1"/>
      <c r="G27" s="1"/>
      <c r="H27" s="1"/>
      <c r="I27" s="1"/>
      <c r="J27" s="1"/>
      <c r="K27" s="1"/>
      <c r="L27" s="1"/>
      <c r="M27" s="1"/>
      <c r="N27" s="1"/>
      <c r="O27" s="1"/>
      <c r="P27" s="1"/>
    </row>
    <row r="28" spans="2:21" x14ac:dyDescent="0.35">
      <c r="B28" s="1"/>
      <c r="C28" s="1"/>
      <c r="D28" s="1"/>
      <c r="E28" s="1"/>
      <c r="F28" s="1"/>
      <c r="G28" s="1"/>
      <c r="H28" s="1"/>
      <c r="I28" s="1"/>
      <c r="J28" s="1"/>
      <c r="K28" s="1"/>
      <c r="L28" s="1"/>
      <c r="M28" s="1"/>
      <c r="N28" s="1"/>
      <c r="O28" s="1"/>
      <c r="P28" s="1"/>
    </row>
    <row r="29" spans="2:21" x14ac:dyDescent="0.35">
      <c r="B29" s="1"/>
      <c r="C29" s="1"/>
      <c r="D29" s="1"/>
      <c r="E29" s="1"/>
      <c r="F29" s="1"/>
      <c r="G29" s="1"/>
      <c r="H29" s="1"/>
      <c r="I29" s="1"/>
      <c r="J29" s="1"/>
      <c r="K29" s="1"/>
      <c r="L29" s="1"/>
      <c r="M29" s="1"/>
      <c r="N29" s="1"/>
      <c r="O29" s="1"/>
      <c r="P29" s="1"/>
      <c r="Q29" s="1"/>
      <c r="R29" s="1"/>
      <c r="S29" s="1"/>
      <c r="T29" s="1"/>
      <c r="U29" s="1"/>
    </row>
    <row r="30" spans="2:21" x14ac:dyDescent="0.35">
      <c r="B30" s="1"/>
      <c r="C30" s="1"/>
      <c r="D30" s="1"/>
      <c r="E30" s="1"/>
      <c r="F30" s="1"/>
      <c r="G30" s="1"/>
      <c r="H30" s="1"/>
      <c r="I30" s="1"/>
      <c r="J30" s="1"/>
      <c r="K30" s="1"/>
      <c r="L30" s="1"/>
      <c r="M30" s="1"/>
      <c r="N30" s="1"/>
      <c r="O30" s="1"/>
      <c r="P30" s="1"/>
      <c r="Q30" s="1"/>
      <c r="R30" s="1"/>
      <c r="S30" s="1"/>
      <c r="T30" s="1"/>
      <c r="U30" s="1"/>
    </row>
    <row r="31" spans="2:21" x14ac:dyDescent="0.35">
      <c r="B31" s="1"/>
      <c r="C31" s="1"/>
      <c r="D31" s="1"/>
      <c r="E31" s="1"/>
      <c r="F31" s="1"/>
      <c r="G31" s="1"/>
      <c r="H31" s="1"/>
      <c r="I31" s="1"/>
      <c r="J31" s="1"/>
      <c r="K31" s="1"/>
      <c r="L31" s="1"/>
      <c r="M31" s="1"/>
      <c r="N31" s="1"/>
      <c r="O31" s="1"/>
      <c r="P31" s="1"/>
      <c r="Q31" s="1"/>
      <c r="R31" s="1"/>
      <c r="S31" s="1"/>
      <c r="T31" s="1"/>
      <c r="U31" s="1"/>
    </row>
    <row r="32" spans="2:21" x14ac:dyDescent="0.35">
      <c r="B32" s="1"/>
      <c r="C32" s="1"/>
      <c r="D32" s="1"/>
      <c r="E32" s="1"/>
      <c r="F32" s="1"/>
      <c r="G32" s="1"/>
      <c r="H32" s="1"/>
      <c r="I32" s="1"/>
      <c r="J32" s="1"/>
      <c r="K32" s="1"/>
      <c r="L32" s="1"/>
      <c r="M32" s="1"/>
      <c r="N32" s="1"/>
      <c r="O32" s="1"/>
      <c r="P32" s="1"/>
      <c r="Q32" s="1"/>
      <c r="R32" s="1"/>
      <c r="S32" s="1"/>
      <c r="T32" s="1"/>
      <c r="U32" s="1"/>
    </row>
    <row r="33" spans="2:21" x14ac:dyDescent="0.35">
      <c r="B33" s="1"/>
      <c r="C33" s="1"/>
      <c r="D33" s="1"/>
      <c r="E33" s="1"/>
      <c r="F33" s="1"/>
      <c r="G33" s="1"/>
      <c r="H33" s="1"/>
      <c r="I33" s="1"/>
      <c r="J33" s="1"/>
      <c r="K33" s="1"/>
      <c r="L33" s="1"/>
      <c r="M33" s="1"/>
      <c r="N33" s="1"/>
      <c r="O33" s="1"/>
      <c r="P33" s="1"/>
      <c r="Q33" s="1"/>
      <c r="R33" s="1"/>
      <c r="S33" s="1"/>
      <c r="T33" s="1"/>
      <c r="U33" s="1"/>
    </row>
    <row r="34" spans="2:21" x14ac:dyDescent="0.35">
      <c r="B34" s="1"/>
      <c r="C34" s="1"/>
      <c r="D34" s="1"/>
      <c r="E34" s="1"/>
      <c r="F34" s="1"/>
      <c r="G34" s="1"/>
      <c r="H34" s="1"/>
      <c r="I34" s="1"/>
      <c r="J34" s="1"/>
      <c r="K34" s="1"/>
      <c r="L34" s="1"/>
      <c r="M34" s="1"/>
      <c r="N34" s="1"/>
      <c r="O34" s="1"/>
      <c r="P34" s="1"/>
      <c r="Q34" s="1"/>
      <c r="R34" s="1"/>
      <c r="S34" s="1"/>
      <c r="T34" s="1"/>
      <c r="U34" s="1"/>
    </row>
    <row r="35" spans="2:21" x14ac:dyDescent="0.35">
      <c r="B35" s="1"/>
      <c r="C35" s="1"/>
      <c r="D35" s="1"/>
      <c r="E35" s="1"/>
      <c r="F35" s="1"/>
      <c r="G35" s="1"/>
      <c r="H35" s="1"/>
      <c r="I35" s="1"/>
      <c r="J35" s="1"/>
      <c r="K35" s="1"/>
      <c r="L35" s="1"/>
      <c r="M35" s="1"/>
      <c r="N35" s="1"/>
      <c r="O35" s="1"/>
      <c r="P35" s="1"/>
      <c r="Q35" s="1"/>
      <c r="R35" s="1"/>
      <c r="S35" s="1"/>
      <c r="T35" s="1"/>
      <c r="U35" s="1"/>
    </row>
    <row r="36" spans="2:21" x14ac:dyDescent="0.35">
      <c r="B36" s="1"/>
      <c r="C36" s="1"/>
      <c r="D36" s="1"/>
      <c r="E36" s="1"/>
      <c r="F36" s="1"/>
      <c r="G36" s="1"/>
      <c r="H36" s="1"/>
      <c r="I36" s="1"/>
      <c r="J36" s="1"/>
      <c r="K36" s="1"/>
      <c r="L36" s="1"/>
      <c r="M36" s="1"/>
      <c r="N36" s="1"/>
      <c r="O36" s="1"/>
      <c r="P36" s="1"/>
      <c r="R36" s="1"/>
      <c r="S36" s="1"/>
      <c r="T36" s="1"/>
      <c r="U36" s="1"/>
    </row>
    <row r="37" spans="2:21" x14ac:dyDescent="0.35">
      <c r="C37" s="1"/>
      <c r="D37" s="1"/>
      <c r="E37" s="1"/>
      <c r="F37" s="1"/>
      <c r="G37" s="1"/>
      <c r="H37" s="1"/>
      <c r="I37" s="1"/>
      <c r="J37" s="1"/>
      <c r="K37" s="1"/>
      <c r="L37" s="1"/>
      <c r="M37" s="1"/>
      <c r="N37" s="1"/>
      <c r="O37" s="1"/>
      <c r="P37" s="1"/>
      <c r="R37" s="1"/>
      <c r="S37" s="1"/>
      <c r="T37" s="1"/>
      <c r="U37" s="1"/>
    </row>
    <row r="72" spans="2:23" ht="29" customHeight="1" x14ac:dyDescent="0.35"/>
    <row r="73" spans="2:23" ht="31" customHeight="1" x14ac:dyDescent="0.65">
      <c r="K73" s="72"/>
    </row>
    <row r="74" spans="2:23" ht="23.5" x14ac:dyDescent="0.55000000000000004">
      <c r="B74" s="449"/>
      <c r="C74" s="449"/>
      <c r="D74" s="449"/>
    </row>
    <row r="75" spans="2:23" ht="28.5" x14ac:dyDescent="0.65">
      <c r="B75" s="71"/>
      <c r="C75" s="73"/>
      <c r="E75" s="71"/>
      <c r="F75" s="72"/>
      <c r="G75" s="72"/>
      <c r="I75" s="72"/>
      <c r="J75" s="72"/>
      <c r="M75" s="74"/>
      <c r="R75" s="75"/>
      <c r="W75" s="76"/>
    </row>
  </sheetData>
  <sheetProtection algorithmName="SHA-512" hashValue="YfCZTR31Se75gw0n+ePRCPbffLwsiT4M/h4B7JHcG1i5Ukq1BBYBqfLPepgmhNB1zVZMBcEGAK+ESJYIuh1KSw==" saltValue="1j1vLxjnGvQuXVTXMBzmuQ==" spinCount="100000" sheet="1" objects="1" scenarios="1"/>
  <mergeCells count="2">
    <mergeCell ref="B74:D74"/>
    <mergeCell ref="B2:C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35B0D-5C1D-42D4-95D5-40CC90B4FD8F}">
  <sheetPr codeName="Sheet5">
    <tabColor theme="5"/>
  </sheetPr>
  <dimension ref="B2:AI75"/>
  <sheetViews>
    <sheetView showGridLines="0" topLeftCell="A3" zoomScale="70" zoomScaleNormal="70" workbookViewId="0">
      <selection activeCell="B2" sqref="B2:C2"/>
    </sheetView>
  </sheetViews>
  <sheetFormatPr defaultColWidth="8.81640625" defaultRowHeight="14.5" x14ac:dyDescent="0.35"/>
  <cols>
    <col min="1" max="1" width="3.7265625" customWidth="1"/>
    <col min="2" max="2" width="10.36328125" customWidth="1"/>
    <col min="3" max="3" width="12.6328125" customWidth="1"/>
    <col min="4" max="4" width="14.26953125" customWidth="1"/>
    <col min="5" max="6" width="14.453125" customWidth="1"/>
    <col min="15" max="15" width="5" customWidth="1"/>
    <col min="17" max="17" width="11.26953125" customWidth="1"/>
    <col min="18" max="21" width="12.1796875" customWidth="1"/>
    <col min="22" max="22" width="8.81640625" customWidth="1"/>
    <col min="28" max="28" width="12.1796875" customWidth="1"/>
    <col min="29" max="29" width="3.7265625" customWidth="1"/>
    <col min="30" max="30" width="19.90625" customWidth="1"/>
    <col min="31" max="31" width="9.26953125" customWidth="1"/>
    <col min="32" max="32" width="11.453125" customWidth="1"/>
    <col min="33" max="34" width="10.36328125" customWidth="1"/>
    <col min="35" max="35" width="9.36328125" customWidth="1"/>
  </cols>
  <sheetData>
    <row r="2" spans="2:35" ht="23.5" customHeight="1" x14ac:dyDescent="0.35">
      <c r="B2" s="450" t="s">
        <v>92</v>
      </c>
      <c r="C2" s="450"/>
      <c r="D2" s="33" t="str">
        <f>IF(ISBLANK('Data Entry'!E5), "please enter your organization's name on the Template tab", 'Data Entry'!E5)</f>
        <v>please enter your organization's name on the Template tab</v>
      </c>
      <c r="E2" s="1"/>
      <c r="F2" s="1"/>
      <c r="G2" s="1"/>
      <c r="H2" s="1"/>
      <c r="I2" s="1"/>
      <c r="J2" s="1"/>
      <c r="K2" s="1"/>
      <c r="L2" s="1"/>
      <c r="M2" s="1"/>
      <c r="N2" s="1"/>
      <c r="O2" s="1"/>
      <c r="P2" s="1"/>
      <c r="Q2" s="1"/>
      <c r="R2" s="1"/>
      <c r="S2" s="1"/>
      <c r="T2" s="1"/>
      <c r="U2" s="1"/>
    </row>
    <row r="3" spans="2:35" ht="31" customHeight="1" x14ac:dyDescent="0.35">
      <c r="B3" s="1"/>
      <c r="C3" s="1"/>
      <c r="D3" s="1"/>
      <c r="E3" s="1"/>
      <c r="F3" s="1"/>
      <c r="G3" s="1"/>
      <c r="H3" s="1"/>
      <c r="I3" s="1"/>
      <c r="J3" s="1"/>
      <c r="K3" s="1"/>
      <c r="L3" s="1"/>
      <c r="M3" s="1"/>
      <c r="N3" s="1"/>
      <c r="O3" s="1"/>
      <c r="P3" s="1"/>
      <c r="R3" s="1"/>
      <c r="S3" s="1"/>
      <c r="T3" s="1"/>
      <c r="U3" s="1"/>
      <c r="AD3" s="451"/>
      <c r="AE3" s="451"/>
      <c r="AF3" s="451"/>
      <c r="AG3" s="451"/>
      <c r="AH3" s="34"/>
    </row>
    <row r="4" spans="2:35" ht="41" customHeight="1" x14ac:dyDescent="0.35">
      <c r="B4" s="1"/>
      <c r="C4" s="1"/>
      <c r="D4" s="1"/>
      <c r="E4" s="1"/>
      <c r="F4" s="1"/>
      <c r="G4" s="1"/>
      <c r="H4" s="1"/>
      <c r="I4" s="1"/>
      <c r="J4" s="1"/>
      <c r="K4" s="1"/>
      <c r="L4" s="1"/>
      <c r="M4" s="1"/>
      <c r="N4" s="1"/>
      <c r="O4" s="1"/>
      <c r="P4" s="1"/>
      <c r="AD4" s="93"/>
      <c r="AE4" s="94"/>
      <c r="AF4" s="94"/>
      <c r="AG4" s="95"/>
      <c r="AH4" s="94"/>
      <c r="AI4" s="94"/>
    </row>
    <row r="5" spans="2:35" ht="14.5" customHeight="1" x14ac:dyDescent="0.35">
      <c r="B5" s="1"/>
      <c r="C5" s="1"/>
      <c r="D5" s="1"/>
      <c r="E5" s="1"/>
      <c r="F5" s="1"/>
      <c r="G5" s="1"/>
      <c r="H5" s="1"/>
      <c r="I5" s="1"/>
      <c r="J5" s="1"/>
      <c r="K5" s="1"/>
      <c r="L5" s="1"/>
      <c r="M5" s="1"/>
      <c r="N5" s="1"/>
      <c r="O5" s="1"/>
      <c r="P5" s="1"/>
      <c r="AC5" s="452"/>
      <c r="AD5" s="96"/>
      <c r="AE5" s="97"/>
      <c r="AF5" s="97"/>
      <c r="AG5" s="97"/>
      <c r="AH5" s="97"/>
      <c r="AI5" s="97"/>
    </row>
    <row r="6" spans="2:35" x14ac:dyDescent="0.35">
      <c r="B6" s="1"/>
      <c r="C6" s="1"/>
      <c r="D6" s="1"/>
      <c r="E6" s="1"/>
      <c r="F6" s="1"/>
      <c r="G6" s="1"/>
      <c r="H6" s="1"/>
      <c r="I6" s="1"/>
      <c r="J6" s="1"/>
      <c r="K6" s="1"/>
      <c r="L6" s="1"/>
      <c r="M6" s="1"/>
      <c r="N6" s="1"/>
      <c r="O6" s="1"/>
      <c r="P6" s="1"/>
      <c r="AC6" s="452"/>
      <c r="AD6" s="96"/>
      <c r="AE6" s="97"/>
      <c r="AF6" s="97"/>
      <c r="AG6" s="97"/>
      <c r="AH6" s="97"/>
      <c r="AI6" s="97"/>
    </row>
    <row r="7" spans="2:35" x14ac:dyDescent="0.35">
      <c r="B7" s="1"/>
      <c r="C7" s="1"/>
      <c r="D7" s="1"/>
      <c r="E7" s="1"/>
      <c r="F7" s="1"/>
      <c r="G7" s="1"/>
      <c r="H7" s="1"/>
      <c r="I7" s="1"/>
      <c r="J7" s="1"/>
      <c r="K7" s="1"/>
      <c r="L7" s="1"/>
      <c r="M7" s="1"/>
      <c r="N7" s="1"/>
      <c r="O7" s="1"/>
      <c r="P7" s="1"/>
      <c r="AC7" s="452"/>
      <c r="AD7" s="96"/>
      <c r="AE7" s="97"/>
      <c r="AF7" s="97"/>
      <c r="AG7" s="97"/>
      <c r="AH7" s="97"/>
      <c r="AI7" s="97"/>
    </row>
    <row r="8" spans="2:35" x14ac:dyDescent="0.35">
      <c r="B8" s="1"/>
      <c r="C8" s="1"/>
      <c r="D8" s="1"/>
      <c r="E8" s="1"/>
      <c r="F8" s="1"/>
      <c r="G8" s="1"/>
      <c r="H8" s="1"/>
      <c r="I8" s="1"/>
      <c r="J8" s="1"/>
      <c r="K8" s="1"/>
      <c r="L8" s="1"/>
      <c r="M8" s="1"/>
      <c r="N8" s="1"/>
      <c r="O8" s="1"/>
      <c r="P8" s="1"/>
      <c r="AC8" s="452"/>
      <c r="AD8" s="96"/>
      <c r="AE8" s="97"/>
      <c r="AF8" s="97"/>
      <c r="AG8" s="97"/>
      <c r="AH8" s="97"/>
      <c r="AI8" s="97"/>
    </row>
    <row r="9" spans="2:35" x14ac:dyDescent="0.35">
      <c r="B9" s="1"/>
      <c r="C9" s="1"/>
      <c r="D9" s="1"/>
      <c r="E9" s="1"/>
      <c r="F9" s="1"/>
      <c r="G9" s="1"/>
      <c r="H9" s="1"/>
      <c r="I9" s="1"/>
      <c r="J9" s="1"/>
      <c r="K9" s="1"/>
      <c r="L9" s="1"/>
      <c r="M9" s="1"/>
      <c r="N9" s="1"/>
      <c r="O9" s="1"/>
      <c r="P9" s="1"/>
      <c r="AC9" s="452"/>
      <c r="AD9" s="96"/>
      <c r="AE9" s="97"/>
      <c r="AF9" s="97"/>
      <c r="AG9" s="97"/>
      <c r="AH9" s="97"/>
      <c r="AI9" s="97"/>
    </row>
    <row r="10" spans="2:35" x14ac:dyDescent="0.35">
      <c r="B10" s="1"/>
      <c r="C10" s="1"/>
      <c r="D10" s="1"/>
      <c r="E10" s="1"/>
      <c r="F10" s="1"/>
      <c r="G10" s="1"/>
      <c r="H10" s="1"/>
      <c r="I10" s="1"/>
      <c r="J10" s="1"/>
      <c r="K10" s="1"/>
      <c r="L10" s="1"/>
      <c r="M10" s="1"/>
      <c r="N10" s="1"/>
      <c r="O10" s="1"/>
      <c r="P10" s="1"/>
      <c r="AC10" s="452"/>
      <c r="AD10" s="96"/>
      <c r="AE10" s="97"/>
      <c r="AF10" s="97"/>
      <c r="AG10" s="97"/>
      <c r="AH10" s="97"/>
      <c r="AI10" s="97"/>
    </row>
    <row r="11" spans="2:35" x14ac:dyDescent="0.35">
      <c r="B11" s="1"/>
      <c r="C11" s="1"/>
      <c r="D11" s="1"/>
      <c r="E11" s="1"/>
      <c r="F11" s="1"/>
      <c r="G11" s="1"/>
      <c r="H11" s="1"/>
      <c r="I11" s="1"/>
      <c r="J11" s="1"/>
      <c r="K11" s="1"/>
      <c r="L11" s="1"/>
      <c r="M11" s="1"/>
      <c r="N11" s="1"/>
      <c r="O11" s="1"/>
      <c r="P11" s="1"/>
    </row>
    <row r="12" spans="2:35" x14ac:dyDescent="0.35">
      <c r="B12" s="1"/>
      <c r="C12" s="1"/>
      <c r="D12" s="1"/>
      <c r="E12" s="1"/>
      <c r="F12" s="1"/>
      <c r="G12" s="1"/>
      <c r="H12" s="1"/>
      <c r="I12" s="1"/>
      <c r="J12" s="1"/>
      <c r="K12" s="1"/>
      <c r="L12" s="1"/>
      <c r="M12" s="1"/>
      <c r="N12" s="1"/>
      <c r="O12" s="1"/>
      <c r="P12" s="1"/>
      <c r="AI12" s="21"/>
    </row>
    <row r="13" spans="2:35" x14ac:dyDescent="0.35">
      <c r="B13" s="1"/>
      <c r="C13" s="1"/>
      <c r="D13" s="1"/>
      <c r="E13" s="1"/>
      <c r="F13" s="1"/>
      <c r="G13" s="1"/>
      <c r="H13" s="1"/>
      <c r="I13" s="1"/>
      <c r="J13" s="1"/>
      <c r="K13" s="1"/>
      <c r="L13" s="1"/>
      <c r="M13" s="1"/>
      <c r="N13" s="1"/>
      <c r="O13" s="1"/>
      <c r="P13" s="1"/>
    </row>
    <row r="14" spans="2:35" x14ac:dyDescent="0.35">
      <c r="B14" s="1"/>
      <c r="C14" s="1"/>
      <c r="D14" s="1"/>
      <c r="E14" s="1"/>
      <c r="F14" s="1"/>
      <c r="G14" s="1"/>
      <c r="H14" s="1"/>
      <c r="I14" s="1"/>
      <c r="J14" s="1"/>
      <c r="K14" s="1"/>
      <c r="L14" s="1"/>
      <c r="M14" s="1"/>
      <c r="N14" s="1"/>
      <c r="O14" s="1"/>
      <c r="P14" s="1"/>
    </row>
    <row r="15" spans="2:35" x14ac:dyDescent="0.35">
      <c r="B15" s="1"/>
      <c r="C15" s="1"/>
      <c r="D15" s="1"/>
      <c r="E15" s="1"/>
      <c r="F15" s="1"/>
      <c r="G15" s="1"/>
      <c r="H15" s="1"/>
      <c r="I15" s="1"/>
      <c r="J15" s="1"/>
      <c r="K15" s="1"/>
      <c r="L15" s="1"/>
      <c r="M15" s="1"/>
      <c r="N15" s="1"/>
      <c r="O15" s="1"/>
      <c r="P15" s="1"/>
      <c r="AE15" s="98"/>
      <c r="AH15" s="98"/>
    </row>
    <row r="16" spans="2:35" x14ac:dyDescent="0.35">
      <c r="B16" s="1"/>
      <c r="C16" s="1"/>
      <c r="D16" s="1"/>
      <c r="E16" s="1"/>
      <c r="F16" s="1"/>
      <c r="G16" s="1"/>
      <c r="H16" s="1"/>
      <c r="I16" s="1"/>
      <c r="J16" s="1"/>
      <c r="K16" s="1"/>
      <c r="L16" s="1"/>
      <c r="M16" s="1"/>
      <c r="N16" s="1"/>
      <c r="O16" s="1"/>
      <c r="P16" s="1"/>
      <c r="AE16" s="98"/>
      <c r="AH16" s="98"/>
    </row>
    <row r="17" spans="2:34" x14ac:dyDescent="0.35">
      <c r="B17" s="1"/>
      <c r="C17" s="1"/>
      <c r="D17" s="1"/>
      <c r="E17" s="1"/>
      <c r="F17" s="1"/>
      <c r="G17" s="1"/>
      <c r="H17" s="1"/>
      <c r="I17" s="1"/>
      <c r="J17" s="1"/>
      <c r="K17" s="1"/>
      <c r="L17" s="1"/>
      <c r="M17" s="1"/>
      <c r="N17" s="1"/>
      <c r="O17" s="1"/>
      <c r="P17" s="1"/>
      <c r="AE17" s="98"/>
      <c r="AH17" s="98"/>
    </row>
    <row r="18" spans="2:34" x14ac:dyDescent="0.35">
      <c r="B18" s="1"/>
      <c r="C18" s="1"/>
      <c r="D18" s="1"/>
      <c r="E18" s="1"/>
      <c r="F18" s="1"/>
      <c r="G18" s="1"/>
      <c r="H18" s="1"/>
      <c r="I18" s="1"/>
      <c r="J18" s="1"/>
      <c r="K18" s="1"/>
      <c r="L18" s="1"/>
      <c r="M18" s="1"/>
      <c r="N18" s="1"/>
      <c r="O18" s="1"/>
      <c r="P18" s="1"/>
    </row>
    <row r="19" spans="2:34" x14ac:dyDescent="0.35">
      <c r="B19" s="1"/>
      <c r="C19" s="1"/>
      <c r="D19" s="1"/>
      <c r="E19" s="1"/>
      <c r="F19" s="1"/>
      <c r="G19" s="1"/>
      <c r="H19" s="1"/>
      <c r="I19" s="1"/>
      <c r="J19" s="1"/>
      <c r="K19" s="1"/>
      <c r="L19" s="1"/>
      <c r="M19" s="1"/>
      <c r="N19" s="1"/>
      <c r="O19" s="1"/>
      <c r="P19" s="1"/>
      <c r="AE19" s="98"/>
      <c r="AH19" s="98"/>
    </row>
    <row r="20" spans="2:34" x14ac:dyDescent="0.35">
      <c r="B20" s="1"/>
      <c r="C20" s="1"/>
      <c r="D20" s="1"/>
      <c r="E20" s="1"/>
      <c r="F20" s="1"/>
      <c r="G20" s="1"/>
      <c r="H20" s="1"/>
      <c r="I20" s="1"/>
      <c r="J20" s="1"/>
      <c r="K20" s="1"/>
      <c r="L20" s="1"/>
      <c r="M20" s="1"/>
      <c r="N20" s="1"/>
      <c r="O20" s="1"/>
      <c r="P20" s="1"/>
      <c r="AE20" s="98"/>
      <c r="AH20" s="98"/>
    </row>
    <row r="21" spans="2:34" x14ac:dyDescent="0.35">
      <c r="B21" s="1"/>
      <c r="C21" s="1"/>
      <c r="D21" s="1"/>
      <c r="E21" s="1"/>
      <c r="F21" s="1"/>
      <c r="G21" s="1"/>
      <c r="H21" s="1"/>
      <c r="I21" s="1"/>
      <c r="J21" s="1"/>
      <c r="K21" s="1"/>
      <c r="L21" s="1"/>
      <c r="M21" s="1"/>
      <c r="N21" s="1"/>
      <c r="O21" s="1"/>
      <c r="P21" s="1"/>
      <c r="AE21" s="98"/>
      <c r="AH21" s="98"/>
    </row>
    <row r="22" spans="2:34" x14ac:dyDescent="0.35">
      <c r="B22" s="1"/>
      <c r="C22" s="1"/>
      <c r="D22" s="1"/>
      <c r="E22" s="1"/>
      <c r="F22" s="1"/>
      <c r="G22" s="1"/>
      <c r="H22" s="1"/>
      <c r="I22" s="1"/>
      <c r="J22" s="1"/>
      <c r="K22" s="1"/>
      <c r="L22" s="1"/>
      <c r="M22" s="1"/>
      <c r="N22" s="1"/>
      <c r="O22" s="1"/>
      <c r="P22" s="1"/>
    </row>
    <row r="23" spans="2:34" x14ac:dyDescent="0.35">
      <c r="B23" s="1"/>
      <c r="C23" s="1"/>
      <c r="D23" s="1"/>
      <c r="E23" s="1"/>
      <c r="F23" s="1"/>
      <c r="G23" s="1"/>
      <c r="H23" s="1"/>
      <c r="I23" s="1"/>
      <c r="J23" s="1"/>
      <c r="K23" s="1"/>
      <c r="L23" s="1"/>
      <c r="M23" s="1"/>
      <c r="N23" s="1"/>
      <c r="O23" s="1"/>
      <c r="P23" s="1"/>
      <c r="AE23" s="98"/>
      <c r="AH23" s="98"/>
    </row>
    <row r="24" spans="2:34" x14ac:dyDescent="0.35">
      <c r="B24" s="1"/>
      <c r="C24" s="1"/>
      <c r="D24" s="1"/>
      <c r="E24" s="1"/>
      <c r="F24" s="1"/>
      <c r="G24" s="1"/>
      <c r="H24" s="1"/>
      <c r="I24" s="1"/>
      <c r="J24" s="1"/>
      <c r="K24" s="1"/>
      <c r="L24" s="1"/>
      <c r="M24" s="1"/>
      <c r="N24" s="1"/>
      <c r="O24" s="1"/>
      <c r="P24" s="1"/>
      <c r="AE24" s="98"/>
      <c r="AH24" s="98"/>
    </row>
    <row r="25" spans="2:34" x14ac:dyDescent="0.35">
      <c r="B25" s="1"/>
      <c r="C25" s="1"/>
      <c r="D25" s="1"/>
      <c r="E25" s="1"/>
      <c r="F25" s="1"/>
      <c r="G25" s="1"/>
      <c r="H25" s="1"/>
      <c r="I25" s="1"/>
      <c r="J25" s="1"/>
      <c r="K25" s="1"/>
      <c r="L25" s="1"/>
      <c r="M25" s="1"/>
      <c r="N25" s="1"/>
      <c r="O25" s="1"/>
      <c r="P25" s="1"/>
      <c r="AE25" s="98"/>
      <c r="AH25" s="98"/>
    </row>
    <row r="26" spans="2:34" x14ac:dyDescent="0.35">
      <c r="B26" s="1"/>
      <c r="C26" s="1"/>
      <c r="D26" s="1"/>
      <c r="E26" s="1"/>
      <c r="F26" s="1"/>
      <c r="G26" s="1"/>
      <c r="H26" s="1"/>
      <c r="I26" s="1"/>
      <c r="J26" s="1"/>
      <c r="K26" s="1"/>
      <c r="L26" s="1"/>
      <c r="M26" s="1"/>
      <c r="N26" s="1"/>
      <c r="O26" s="1"/>
      <c r="P26" s="1"/>
    </row>
    <row r="27" spans="2:34" x14ac:dyDescent="0.35">
      <c r="B27" s="1"/>
      <c r="C27" s="1"/>
      <c r="D27" s="1"/>
      <c r="E27" s="1"/>
      <c r="F27" s="1"/>
      <c r="G27" s="1"/>
      <c r="H27" s="1"/>
      <c r="I27" s="1"/>
      <c r="J27" s="1"/>
      <c r="K27" s="1"/>
      <c r="L27" s="1"/>
      <c r="M27" s="1"/>
      <c r="N27" s="1"/>
      <c r="O27" s="1"/>
      <c r="P27" s="1"/>
      <c r="AE27" s="98"/>
      <c r="AH27" s="98"/>
    </row>
    <row r="28" spans="2:34" x14ac:dyDescent="0.35">
      <c r="B28" s="1"/>
      <c r="C28" s="1"/>
      <c r="D28" s="1"/>
      <c r="E28" s="1"/>
      <c r="F28" s="1"/>
      <c r="G28" s="1"/>
      <c r="H28" s="1"/>
      <c r="I28" s="1"/>
      <c r="J28" s="1"/>
      <c r="K28" s="1"/>
      <c r="L28" s="1"/>
      <c r="M28" s="1"/>
      <c r="N28" s="1"/>
      <c r="O28" s="1"/>
      <c r="P28" s="1"/>
      <c r="AE28" s="98"/>
      <c r="AH28" s="98"/>
    </row>
    <row r="29" spans="2:34" x14ac:dyDescent="0.35">
      <c r="B29" s="1"/>
      <c r="C29" s="1"/>
      <c r="D29" s="1"/>
      <c r="E29" s="1"/>
      <c r="F29" s="1"/>
      <c r="G29" s="1"/>
      <c r="H29" s="1"/>
      <c r="I29" s="1"/>
      <c r="J29" s="1"/>
      <c r="K29" s="1"/>
      <c r="L29" s="1"/>
      <c r="M29" s="1"/>
      <c r="N29" s="1"/>
      <c r="O29" s="1"/>
      <c r="P29" s="1"/>
      <c r="Q29" s="1"/>
      <c r="R29" s="1"/>
      <c r="S29" s="1"/>
      <c r="T29" s="1"/>
      <c r="U29" s="1"/>
      <c r="AE29" s="98"/>
      <c r="AH29" s="98"/>
    </row>
    <row r="30" spans="2:34" x14ac:dyDescent="0.35">
      <c r="B30" s="1"/>
      <c r="C30" s="1"/>
      <c r="D30" s="1"/>
      <c r="E30" s="1"/>
      <c r="F30" s="1"/>
      <c r="G30" s="1"/>
      <c r="H30" s="1"/>
      <c r="I30" s="1"/>
      <c r="J30" s="1"/>
      <c r="K30" s="1"/>
      <c r="L30" s="1"/>
      <c r="M30" s="1"/>
      <c r="N30" s="1"/>
      <c r="O30" s="1"/>
      <c r="P30" s="1"/>
      <c r="Q30" s="1"/>
      <c r="R30" s="1"/>
      <c r="S30" s="1"/>
      <c r="T30" s="1"/>
      <c r="U30" s="1"/>
    </row>
    <row r="31" spans="2:34" x14ac:dyDescent="0.35">
      <c r="B31" s="1"/>
      <c r="C31" s="1"/>
      <c r="D31" s="1"/>
      <c r="E31" s="1"/>
      <c r="F31" s="1"/>
      <c r="G31" s="1"/>
      <c r="H31" s="1"/>
      <c r="I31" s="1"/>
      <c r="J31" s="1"/>
      <c r="K31" s="1"/>
      <c r="L31" s="1"/>
      <c r="M31" s="1"/>
      <c r="N31" s="1"/>
      <c r="O31" s="1"/>
      <c r="P31" s="1"/>
      <c r="Q31" s="1"/>
      <c r="R31" s="1"/>
      <c r="S31" s="1"/>
      <c r="T31" s="1"/>
      <c r="U31" s="1"/>
      <c r="AE31" s="98"/>
      <c r="AH31" s="98"/>
    </row>
    <row r="32" spans="2:34" x14ac:dyDescent="0.35">
      <c r="B32" s="1"/>
      <c r="C32" s="1"/>
      <c r="D32" s="1"/>
      <c r="E32" s="1"/>
      <c r="F32" s="1"/>
      <c r="G32" s="1"/>
      <c r="H32" s="1"/>
      <c r="I32" s="1"/>
      <c r="J32" s="1"/>
      <c r="K32" s="1"/>
      <c r="L32" s="1"/>
      <c r="M32" s="1"/>
      <c r="N32" s="1"/>
      <c r="O32" s="1"/>
      <c r="P32" s="1"/>
      <c r="Q32" s="1"/>
      <c r="R32" s="1"/>
      <c r="S32" s="1"/>
      <c r="T32" s="1"/>
      <c r="U32" s="1"/>
      <c r="AE32" s="98"/>
      <c r="AH32" s="98"/>
    </row>
    <row r="33" spans="2:34" x14ac:dyDescent="0.35">
      <c r="B33" s="1"/>
      <c r="C33" s="1"/>
      <c r="D33" s="1"/>
      <c r="E33" s="1"/>
      <c r="F33" s="1"/>
      <c r="G33" s="1"/>
      <c r="H33" s="1"/>
      <c r="I33" s="1"/>
      <c r="J33" s="1"/>
      <c r="K33" s="1"/>
      <c r="L33" s="1"/>
      <c r="M33" s="1"/>
      <c r="N33" s="1"/>
      <c r="O33" s="1"/>
      <c r="P33" s="1"/>
      <c r="Q33" s="1"/>
      <c r="R33" s="1"/>
      <c r="S33" s="1"/>
      <c r="T33" s="1"/>
      <c r="U33" s="1"/>
      <c r="AE33" s="98"/>
      <c r="AH33" s="98"/>
    </row>
    <row r="34" spans="2:34" x14ac:dyDescent="0.35">
      <c r="B34" s="1"/>
      <c r="C34" s="1"/>
      <c r="D34" s="1"/>
      <c r="E34" s="1"/>
      <c r="F34" s="1"/>
      <c r="G34" s="1"/>
      <c r="H34" s="1"/>
      <c r="I34" s="1"/>
      <c r="J34" s="1"/>
      <c r="K34" s="1"/>
      <c r="L34" s="1"/>
      <c r="M34" s="1"/>
      <c r="N34" s="1"/>
      <c r="O34" s="1"/>
      <c r="P34" s="1"/>
      <c r="Q34" s="1"/>
      <c r="R34" s="1"/>
      <c r="S34" s="1"/>
      <c r="T34" s="1"/>
      <c r="U34" s="1"/>
    </row>
    <row r="35" spans="2:34" x14ac:dyDescent="0.35">
      <c r="B35" s="1"/>
      <c r="C35" s="1"/>
      <c r="D35" s="1"/>
      <c r="E35" s="1"/>
      <c r="F35" s="1"/>
      <c r="G35" s="1"/>
      <c r="H35" s="1"/>
      <c r="I35" s="1"/>
      <c r="J35" s="1"/>
      <c r="K35" s="1"/>
      <c r="L35" s="1"/>
      <c r="M35" s="1"/>
      <c r="N35" s="1"/>
      <c r="O35" s="1"/>
      <c r="P35" s="1"/>
      <c r="Q35" s="1"/>
      <c r="R35" s="1"/>
      <c r="S35" s="1"/>
      <c r="T35" s="1"/>
      <c r="U35" s="1"/>
      <c r="AE35" s="98"/>
    </row>
    <row r="36" spans="2:34" x14ac:dyDescent="0.35">
      <c r="B36" s="1"/>
      <c r="C36" s="1"/>
      <c r="D36" s="1"/>
      <c r="E36" s="1"/>
      <c r="F36" s="1"/>
      <c r="G36" s="1"/>
      <c r="H36" s="1"/>
      <c r="I36" s="1"/>
      <c r="J36" s="1"/>
      <c r="K36" s="1"/>
      <c r="L36" s="1"/>
      <c r="M36" s="1"/>
      <c r="N36" s="1"/>
      <c r="O36" s="1"/>
      <c r="P36" s="1"/>
      <c r="R36" s="1"/>
      <c r="S36" s="1"/>
      <c r="T36" s="1"/>
      <c r="U36" s="1"/>
      <c r="AE36" s="98"/>
    </row>
    <row r="37" spans="2:34" x14ac:dyDescent="0.35">
      <c r="C37" s="1"/>
      <c r="D37" s="1"/>
      <c r="E37" s="1"/>
      <c r="F37" s="1"/>
      <c r="G37" s="1"/>
      <c r="H37" s="1"/>
      <c r="I37" s="1"/>
      <c r="J37" s="1"/>
      <c r="K37" s="1"/>
      <c r="L37" s="1"/>
      <c r="M37" s="1"/>
      <c r="N37" s="1"/>
      <c r="O37" s="1"/>
      <c r="P37" s="1"/>
      <c r="R37" s="1"/>
      <c r="S37" s="1"/>
      <c r="T37" s="1"/>
      <c r="U37" s="1"/>
      <c r="AE37" s="98"/>
    </row>
    <row r="72" spans="2:23" ht="29" customHeight="1" x14ac:dyDescent="0.35"/>
    <row r="73" spans="2:23" ht="31" customHeight="1" x14ac:dyDescent="0.65">
      <c r="K73" s="72"/>
    </row>
    <row r="74" spans="2:23" ht="23.5" x14ac:dyDescent="0.55000000000000004">
      <c r="B74" s="449"/>
      <c r="C74" s="449"/>
      <c r="D74" s="449"/>
    </row>
    <row r="75" spans="2:23" ht="28.5" x14ac:dyDescent="0.65">
      <c r="B75" s="71"/>
      <c r="C75" s="73"/>
      <c r="E75" s="71"/>
      <c r="F75" s="72"/>
      <c r="G75" s="72"/>
      <c r="I75" s="72"/>
      <c r="J75" s="72"/>
      <c r="M75" s="74"/>
      <c r="R75" s="75"/>
      <c r="W75" s="76"/>
    </row>
  </sheetData>
  <sheetProtection algorithmName="SHA-512" hashValue="qRxRpqVqj04ZUuuhHddhfZ2YRdANUxDIH2neCMD2taqb5331qQCYABjt+pTlApJVZR1bGGAe0qadna42mVbQEw==" saltValue="A+vtIDbqqpYmYH87SKNGqA==" spinCount="100000" sheet="1" objects="1" scenarios="1"/>
  <mergeCells count="5">
    <mergeCell ref="B74:D74"/>
    <mergeCell ref="B2:C2"/>
    <mergeCell ref="AD3:AG3"/>
    <mergeCell ref="AC5:AC6"/>
    <mergeCell ref="AC7:AC1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35FB3-B7BA-4CAD-A5D8-6EBC40080882}">
  <sheetPr codeName="Sheet6">
    <tabColor theme="5"/>
  </sheetPr>
  <dimension ref="B2:BB84"/>
  <sheetViews>
    <sheetView showGridLines="0" zoomScale="60" zoomScaleNormal="60" workbookViewId="0">
      <selection activeCell="AB2" sqref="AB2"/>
    </sheetView>
  </sheetViews>
  <sheetFormatPr defaultColWidth="8.81640625" defaultRowHeight="14.5" x14ac:dyDescent="0.35"/>
  <cols>
    <col min="1" max="1" width="3.7265625" customWidth="1"/>
    <col min="2" max="2" width="10.36328125" customWidth="1"/>
    <col min="3" max="3" width="12.6328125" customWidth="1"/>
    <col min="4" max="4" width="14.26953125" customWidth="1"/>
    <col min="5" max="5" width="14.453125" customWidth="1"/>
    <col min="6" max="6" width="11" customWidth="1"/>
    <col min="15" max="15" width="5" customWidth="1"/>
    <col min="17" max="17" width="11.26953125" customWidth="1"/>
    <col min="18" max="21" width="12.1796875" customWidth="1"/>
    <col min="22" max="22" width="8.81640625" customWidth="1"/>
    <col min="28" max="28" width="12.1796875" customWidth="1"/>
    <col min="29" max="29" width="8.08984375" customWidth="1"/>
    <col min="30" max="30" width="19.90625" customWidth="1"/>
    <col min="31" max="31" width="9.26953125" customWidth="1"/>
    <col min="32" max="32" width="11.453125" customWidth="1"/>
    <col min="33" max="36" width="10.36328125" customWidth="1"/>
    <col min="37" max="37" width="9.36328125" customWidth="1"/>
    <col min="39" max="39" width="9.36328125" customWidth="1"/>
    <col min="40" max="42" width="11.81640625" customWidth="1"/>
    <col min="43" max="44" width="10.6328125" customWidth="1"/>
    <col min="45" max="45" width="9.36328125" customWidth="1"/>
  </cols>
  <sheetData>
    <row r="2" spans="2:54" ht="23.5" customHeight="1" x14ac:dyDescent="0.35">
      <c r="B2" s="450" t="s">
        <v>92</v>
      </c>
      <c r="C2" s="450"/>
      <c r="D2" s="33" t="str">
        <f>IF(ISBLANK('Data Entry'!E5), "please enter your organization's name on the Template tab", 'Data Entry'!E5)</f>
        <v>please enter your organization's name on the Template tab</v>
      </c>
      <c r="E2" s="1"/>
      <c r="F2" s="1"/>
      <c r="G2" s="1"/>
      <c r="H2" s="1"/>
      <c r="I2" s="1"/>
      <c r="J2" s="1"/>
      <c r="K2" s="1"/>
      <c r="L2" s="1"/>
      <c r="M2" s="1"/>
      <c r="N2" s="1"/>
      <c r="O2" s="1"/>
      <c r="P2" s="1"/>
      <c r="Q2" s="1"/>
      <c r="R2" s="1"/>
      <c r="S2" s="1"/>
      <c r="T2" s="1"/>
      <c r="U2" s="1"/>
    </row>
    <row r="3" spans="2:54" ht="31" customHeight="1" thickBot="1" x14ac:dyDescent="0.4">
      <c r="B3" s="1"/>
      <c r="C3" s="1"/>
      <c r="D3" s="1"/>
      <c r="E3" s="1"/>
      <c r="F3" s="1"/>
      <c r="G3" s="1"/>
      <c r="H3" s="1"/>
      <c r="I3" s="1"/>
      <c r="J3" s="1"/>
      <c r="K3" s="1"/>
      <c r="L3" s="1"/>
      <c r="M3" s="1"/>
      <c r="N3" s="1"/>
      <c r="O3" s="1"/>
      <c r="P3" s="1"/>
      <c r="R3" s="1"/>
      <c r="S3" s="1"/>
      <c r="T3" s="1"/>
      <c r="U3" s="1"/>
      <c r="AV3" s="455" t="s">
        <v>107</v>
      </c>
      <c r="AW3" s="455"/>
      <c r="AX3" s="455"/>
      <c r="AY3" s="455"/>
    </row>
    <row r="4" spans="2:54" ht="41" customHeight="1" thickBot="1" x14ac:dyDescent="0.6">
      <c r="B4" s="126" t="s">
        <v>115</v>
      </c>
      <c r="C4" s="126"/>
      <c r="D4" s="126"/>
      <c r="AV4" s="24" t="s">
        <v>93</v>
      </c>
      <c r="AW4" s="25" t="s">
        <v>104</v>
      </c>
      <c r="AX4" s="25" t="s">
        <v>105</v>
      </c>
      <c r="AY4" s="42" t="s">
        <v>108</v>
      </c>
      <c r="AZ4" s="42" t="s">
        <v>106</v>
      </c>
      <c r="BA4" s="43" t="s">
        <v>109</v>
      </c>
      <c r="BB4" s="26" t="s">
        <v>110</v>
      </c>
    </row>
    <row r="5" spans="2:54" ht="28.5" x14ac:dyDescent="0.65">
      <c r="B5" s="71"/>
      <c r="C5" s="99" t="str">
        <f>IF(ISNUMBER('Data Entry'!K46),LEFT('Data Entry'!$D46,2),IF(ISNUMBER('Data Entry'!K45),LEFT('Data Entry'!$D45,2),IF(ISNUMBER('Data Entry'!K44),LEFT('Data Entry'!$D44,2),IF(ISNUMBER('Data Entry'!K43),LEFT('Data Entry'!$D43,2),IF(ISNUMBER('Data Entry'!K42),LEFT('Data Entry'!$D42,2),IF(ISNUMBER('Data Entry'!K41),LEFT('Data Entry'!$D41,2),IF(ISNUMBER('Data Entry'!K40),LEFT('Data Entry'!$D40,2),IF(ISNUMBER('Data Entry'!K39),LEFT('Data Entry'!$D39,2),IF(ISNUMBER('Data Entry'!K38),LEFT('Data Entry'!$D38,2),IF(ISNUMBER('Data Entry'!K37),LEFT('Data Entry'!$D37,2),IF(ISNUMBER('Data Entry'!K36),LEFT('Data Entry'!$D36,2),IF(ISNUMBER('Data Entry'!K35),LEFT('Data Entry'!$D35,2),IF(ISNUMBER('Data Entry'!K34),LEFT('Data Entry'!$D34,2),IF(ISNUMBER('Data Entry'!K33),LEFT('Data Entry'!$D33,2),IF(ISNUMBER('Data Entry'!K32),LEFT('Data Entry'!$D32,2),IF(ISNUMBER('Data Entry'!K31),LEFT('Data Entry'!$D31,2),IF(ISNUMBER('Data Entry'!K30),LEFT('Data Entry'!$D30,2),IF(ISNUMBER('Data Entry'!K29),LEFT('Data Entry'!$D29,2),IF(ISNUMBER('Data Entry'!K28),LEFT('Data Entry'!$D28,2),IF(ISNUMBER('Data Entry'!K27),LEFT('Data Entry'!$D27,2),IF(ISNUMBER('Data Entry'!K26),LEFT('Data Entry'!$D26,2),IF(ISNUMBER('Data Entry'!K25),LEFT('Data Entry'!$D25,2),IF(ISNUMBER('Data Entry'!K24),LEFT('Data Entry'!$D24,2),IF(ISNUMBER('Data Entry'!K23),LEFT('Data Entry'!$D23,2),IF(ISNUMBER('Data Entry'!K22),LEFT('Data Entry'!$D22,2),IF(ISNUMBER('Data Entry'!K23),LEFT('Data Entry'!$D23,2),IF(ISNUMBER('Data Entry'!K22),LEFT('Data Entry'!$D22,2),IF(ISNUMBER('Data Entry'!K23),LEFT('Data Entry'!$D23,2),IF(ISNUMBER('Data Entry'!K22),LEFT('Data Entry'!$D22,2),IF(ISNUMBER('Data Entry'!K21),LEFT('Data Entry'!$D21,2),IF(ISNUMBER('Data Entry'!K20),LEFT('Data Entry'!$D20,2),IF(ISNUMBER('Data Entry'!K19),LEFT('Data Entry'!$D19,2),IF(ISNUMBER('Data Entry'!K18),LEFT('Data Entry'!$D18,2),IF(ISNUMBER('Data Entry'!K17),LEFT('Data Entry'!$D17,2),IF(ISNUMBER('Data Entry'!K16),LEFT('Data Entry'!$D16,2),IF(ISNUMBER('Data Entry'!K15),LEFT('Data Entry'!$D15,2),"--"))))))))))))&amp;" of each year"))))))))))))))))))))))))</f>
        <v>-- of each year</v>
      </c>
      <c r="D5" s="99"/>
      <c r="E5" s="99"/>
      <c r="G5" s="169" t="str">
        <f>IF(ISNUMBER('Data Entry'!O46),LEFT('Data Entry'!$D46,2),IF(ISNUMBER('Data Entry'!O45),LEFT('Data Entry'!$D45,2),IF(ISNUMBER('Data Entry'!O44),LEFT('Data Entry'!$D44,2),IF(ISNUMBER('Data Entry'!O43),LEFT('Data Entry'!$D43,2),IF(ISNUMBER('Data Entry'!O42),LEFT('Data Entry'!$D42,2),IF(ISNUMBER('Data Entry'!O41),LEFT('Data Entry'!$D41,2),IF(ISNUMBER('Data Entry'!O40),LEFT('Data Entry'!$D40,2),IF(ISNUMBER('Data Entry'!O39),LEFT('Data Entry'!$D39,2),IF(ISNUMBER('Data Entry'!O38),LEFT('Data Entry'!$D38,2),IF(ISNUMBER('Data Entry'!O37),LEFT('Data Entry'!$D37,2),IF(ISNUMBER('Data Entry'!O36),LEFT('Data Entry'!$D36,2),IF(ISNUMBER('Data Entry'!O35),LEFT('Data Entry'!$D35,2),IF(ISNUMBER('Data Entry'!O34),LEFT('Data Entry'!$D34,2),IF(ISNUMBER('Data Entry'!O33),LEFT('Data Entry'!$D33,2),IF(ISNUMBER('Data Entry'!O32),LEFT('Data Entry'!$D32,2),IF(ISNUMBER('Data Entry'!O31),LEFT('Data Entry'!$D31,2),IF(ISNUMBER('Data Entry'!O30),LEFT('Data Entry'!$D30,2),IF(ISNUMBER('Data Entry'!O29),LEFT('Data Entry'!$D29,2),IF(ISNUMBER('Data Entry'!O28),LEFT('Data Entry'!$D28,2),IF(ISNUMBER('Data Entry'!O27),LEFT('Data Entry'!$D27,2),IF(ISNUMBER('Data Entry'!O26),LEFT('Data Entry'!$D26,2),IF(ISNUMBER('Data Entry'!O25),LEFT('Data Entry'!$D25,2),IF(ISNUMBER('Data Entry'!O24),LEFT('Data Entry'!$D24,2),IF(ISNUMBER('Data Entry'!O23),LEFT('Data Entry'!$D23,2),IF(ISNUMBER('Data Entry'!O22),LEFT('Data Entry'!$D22,2),IF(ISNUMBER('Data Entry'!O23),LEFT('Data Entry'!$D23,2),IF(ISNUMBER('Data Entry'!O22),LEFT('Data Entry'!$D22,2),IF(ISNUMBER('Data Entry'!O23),LEFT('Data Entry'!$D23,2),IF(ISNUMBER('Data Entry'!O22),LEFT('Data Entry'!$D22,2),IF(ISNUMBER('Data Entry'!O21),LEFT('Data Entry'!$D21,2),IF(ISNUMBER('Data Entry'!O20),LEFT('Data Entry'!$D20,2),IF(ISNUMBER('Data Entry'!O19),LEFT('Data Entry'!$D19,2),IF(ISNUMBER('Data Entry'!O18),LEFT('Data Entry'!$D18,2),IF(ISNUMBER('Data Entry'!O17),LEFT('Data Entry'!$D17,2),IF(ISNUMBER('Data Entry'!O16),LEFT('Data Entry'!$D16,2),IF(ISNUMBER('Data Entry'!O15),LEFT('Data Entry'!$D15,2),"--"))))))))))))&amp;" of each year"))))))))))))))))))))))))</f>
        <v>-- of each year</v>
      </c>
      <c r="H5" s="169"/>
      <c r="I5" s="169"/>
      <c r="J5" s="169"/>
      <c r="L5" s="170" t="str">
        <f>IF(ISNUMBER('Data Entry'!S46),LEFT('Data Entry'!$D46,2),IF(ISNUMBER('Data Entry'!S45),LEFT('Data Entry'!$D45,2),IF(ISNUMBER('Data Entry'!S44),LEFT('Data Entry'!$D44,2),IF(ISNUMBER('Data Entry'!S43),LEFT('Data Entry'!$D43,2),IF(ISNUMBER('Data Entry'!S42),LEFT('Data Entry'!$D42,2),IF(ISNUMBER('Data Entry'!S41),LEFT('Data Entry'!$D41,2),IF(ISNUMBER('Data Entry'!S40),LEFT('Data Entry'!$D40,2),IF(ISNUMBER('Data Entry'!S39),LEFT('Data Entry'!$D39,2),IF(ISNUMBER('Data Entry'!S38),LEFT('Data Entry'!$D38,2),IF(ISNUMBER('Data Entry'!S37),LEFT('Data Entry'!$D37,2),IF(ISNUMBER('Data Entry'!S36),LEFT('Data Entry'!$D36,2),IF(ISNUMBER('Data Entry'!S35),LEFT('Data Entry'!$D35,2),IF(ISNUMBER('Data Entry'!S34),LEFT('Data Entry'!$D34,2),IF(ISNUMBER('Data Entry'!S33),LEFT('Data Entry'!$D33,2),IF(ISNUMBER('Data Entry'!S32),LEFT('Data Entry'!$D32,2),IF(ISNUMBER('Data Entry'!S31),LEFT('Data Entry'!$D31,2),IF(ISNUMBER('Data Entry'!S30),LEFT('Data Entry'!$D30,2),IF(ISNUMBER('Data Entry'!S29),LEFT('Data Entry'!$D29,2),IF(ISNUMBER('Data Entry'!S28),LEFT('Data Entry'!$D28,2),IF(ISNUMBER('Data Entry'!S27),LEFT('Data Entry'!$D27,2),IF(ISNUMBER('Data Entry'!S26),LEFT('Data Entry'!$D26,2),IF(ISNUMBER('Data Entry'!S25),LEFT('Data Entry'!$D25,2),IF(ISNUMBER('Data Entry'!S24),LEFT('Data Entry'!$D24,2),IF(ISNUMBER('Data Entry'!S23),LEFT('Data Entry'!$D23,2),IF(ISNUMBER('Data Entry'!S22),LEFT('Data Entry'!$D22,2),IF(ISNUMBER('Data Entry'!S23),LEFT('Data Entry'!$D23,2),IF(ISNUMBER('Data Entry'!S22),LEFT('Data Entry'!$D22,2),IF(ISNUMBER('Data Entry'!S23),LEFT('Data Entry'!$D23,2),IF(ISNUMBER('Data Entry'!S22),LEFT('Data Entry'!$D22,2),IF(ISNUMBER('Data Entry'!S21),LEFT('Data Entry'!$D21,2),IF(ISNUMBER('Data Entry'!S20),LEFT('Data Entry'!$D20,2),IF(ISNUMBER('Data Entry'!S19),LEFT('Data Entry'!$D19,2),IF(ISNUMBER('Data Entry'!S18),LEFT('Data Entry'!$D18,2),IF(ISNUMBER('Data Entry'!S17),LEFT('Data Entry'!$D17,2),IF(ISNUMBER('Data Entry'!S16),LEFT('Data Entry'!$D16,2),IF(ISNUMBER('Data Entry'!S15),LEFT('Data Entry'!$D15,2),"--"))))))))))))&amp;" of each year"))))))))))))))))))))))))</f>
        <v>-- of each year</v>
      </c>
      <c r="M5" s="170"/>
      <c r="N5" s="170"/>
      <c r="O5" s="170"/>
      <c r="Q5" s="7"/>
      <c r="R5" s="171" t="str">
        <f>IF(ISNUMBER('Data Entry'!W46),LEFT('Data Entry'!$D46,2),IF(ISNUMBER('Data Entry'!W45),LEFT('Data Entry'!$D45,2),IF(ISNUMBER('Data Entry'!W44),LEFT('Data Entry'!$D44,2),IF(ISNUMBER('Data Entry'!W43),LEFT('Data Entry'!$D43,2),IF(ISNUMBER('Data Entry'!W42),LEFT('Data Entry'!$D42,2),IF(ISNUMBER('Data Entry'!W41),LEFT('Data Entry'!$D41,2),IF(ISNUMBER('Data Entry'!W40),LEFT('Data Entry'!$D40,2),IF(ISNUMBER('Data Entry'!W39),LEFT('Data Entry'!$D39,2),IF(ISNUMBER('Data Entry'!W38),LEFT('Data Entry'!$D38,2),IF(ISNUMBER('Data Entry'!W37),LEFT('Data Entry'!$D37,2),IF(ISNUMBER('Data Entry'!W36),LEFT('Data Entry'!$D36,2),IF(ISNUMBER('Data Entry'!W35),LEFT('Data Entry'!$D35,2),IF(ISNUMBER('Data Entry'!W34),LEFT('Data Entry'!$D34,2),IF(ISNUMBER('Data Entry'!W33),LEFT('Data Entry'!$D33,2),IF(ISNUMBER('Data Entry'!W32),LEFT('Data Entry'!$D32,2),IF(ISNUMBER('Data Entry'!W31),LEFT('Data Entry'!$D31,2),IF(ISNUMBER('Data Entry'!W30),LEFT('Data Entry'!$D30,2),IF(ISNUMBER('Data Entry'!W29),LEFT('Data Entry'!$D29,2),IF(ISNUMBER('Data Entry'!W28),LEFT('Data Entry'!$D28,2),IF(ISNUMBER('Data Entry'!W27),LEFT('Data Entry'!$D27,2),IF(ISNUMBER('Data Entry'!W26),LEFT('Data Entry'!$D26,2),IF(ISNUMBER('Data Entry'!W25),LEFT('Data Entry'!$D25,2),IF(ISNUMBER('Data Entry'!W24),LEFT('Data Entry'!$D24,2),IF(ISNUMBER('Data Entry'!W23),LEFT('Data Entry'!$D23,2),IF(ISNUMBER('Data Entry'!W22),LEFT('Data Entry'!$D22,2),IF(ISNUMBER('Data Entry'!W23),LEFT('Data Entry'!$D23,2),IF(ISNUMBER('Data Entry'!W22),LEFT('Data Entry'!$D22,2),IF(ISNUMBER('Data Entry'!W23),LEFT('Data Entry'!$D23,2),IF(ISNUMBER('Data Entry'!W22),LEFT('Data Entry'!$D22,2),IF(ISNUMBER('Data Entry'!W21),LEFT('Data Entry'!$D21,2),IF(ISNUMBER('Data Entry'!W20),LEFT('Data Entry'!$D20,2),IF(ISNUMBER('Data Entry'!W19),LEFT('Data Entry'!$D19,2),IF(ISNUMBER('Data Entry'!W18),LEFT('Data Entry'!$D18,2),IF(ISNUMBER('Data Entry'!W17),LEFT('Data Entry'!$D17,2),IF(ISNUMBER('Data Entry'!W16),LEFT('Data Entry'!$D16,2),IF(ISNUMBER('Data Entry'!W15),LEFT('Data Entry'!$D15,2),"--"))))))))))))&amp;" of each year"))))))))))))))))))))))))</f>
        <v>-- of each year</v>
      </c>
      <c r="S5" s="171"/>
      <c r="T5" s="171"/>
      <c r="V5" s="172" t="str">
        <f>IF(ISNUMBER('Data Entry'!Z46),LEFT('Data Entry'!$D46,2),IF(ISNUMBER('Data Entry'!Z45),LEFT('Data Entry'!$D45,2),IF(ISNUMBER('Data Entry'!Z44),LEFT('Data Entry'!$D44,2),IF(ISNUMBER('Data Entry'!Z43),LEFT('Data Entry'!$D43,2),IF(ISNUMBER('Data Entry'!Z42),LEFT('Data Entry'!$D42,2),IF(ISNUMBER('Data Entry'!Z41),LEFT('Data Entry'!$D41,2),IF(ISNUMBER('Data Entry'!Z40),LEFT('Data Entry'!$D40,2),IF(ISNUMBER('Data Entry'!Z39),LEFT('Data Entry'!$D39,2),IF(ISNUMBER('Data Entry'!Z38),LEFT('Data Entry'!$D38,2),IF(ISNUMBER('Data Entry'!Z37),LEFT('Data Entry'!$D37,2),IF(ISNUMBER('Data Entry'!Z36),LEFT('Data Entry'!$D36,2),IF(ISNUMBER('Data Entry'!Z35),LEFT('Data Entry'!$D35,2),IF(ISNUMBER('Data Entry'!Z34),LEFT('Data Entry'!$D34,2),IF(ISNUMBER('Data Entry'!Z33),LEFT('Data Entry'!$D33,2),IF(ISNUMBER('Data Entry'!Z32),LEFT('Data Entry'!$D32,2),IF(ISNUMBER('Data Entry'!Z31),LEFT('Data Entry'!$D31,2),IF(ISNUMBER('Data Entry'!Z30),LEFT('Data Entry'!$D30,2),IF(ISNUMBER('Data Entry'!Z29),LEFT('Data Entry'!$D29,2),IF(ISNUMBER('Data Entry'!Z28),LEFT('Data Entry'!$D28,2),IF(ISNUMBER('Data Entry'!Z27),LEFT('Data Entry'!$D27,2),IF(ISNUMBER('Data Entry'!Z26),LEFT('Data Entry'!$D26,2),IF(ISNUMBER('Data Entry'!Z25),LEFT('Data Entry'!$D25,2),IF(ISNUMBER('Data Entry'!Z24),LEFT('Data Entry'!$D24,2),IF(ISNUMBER('Data Entry'!Z23),LEFT('Data Entry'!$D23,2),IF(ISNUMBER('Data Entry'!Z22),LEFT('Data Entry'!$D22,2),IF(ISNUMBER('Data Entry'!Z23),LEFT('Data Entry'!$D23,2),IF(ISNUMBER('Data Entry'!Z22),LEFT('Data Entry'!$D22,2),IF(ISNUMBER('Data Entry'!Z23),LEFT('Data Entry'!$D23,2),IF(ISNUMBER('Data Entry'!Z22),LEFT('Data Entry'!$D22,2),IF(ISNUMBER('Data Entry'!Z21),LEFT('Data Entry'!$D21,2),IF(ISNUMBER('Data Entry'!Z20),LEFT('Data Entry'!$D20,2),IF(ISNUMBER('Data Entry'!Z19),LEFT('Data Entry'!$D19,2),IF(ISNUMBER('Data Entry'!Z18),LEFT('Data Entry'!$D18,2),IF(ISNUMBER('Data Entry'!Z17),LEFT('Data Entry'!$D17,2),IF(ISNUMBER('Data Entry'!Z16),LEFT('Data Entry'!$D16,2),IF(ISNUMBER('Data Entry'!Z15),LEFT('Data Entry'!$D15,2),"--"))))))))))))&amp;" of each year"))))))))))))))))))))))))</f>
        <v>-- of each year</v>
      </c>
      <c r="W5" s="172"/>
      <c r="X5" s="172"/>
      <c r="Y5" s="172"/>
      <c r="Z5" s="172"/>
      <c r="AA5" s="172"/>
      <c r="AB5" s="172"/>
      <c r="AD5" s="172"/>
      <c r="AE5" s="100"/>
      <c r="AV5" s="27" t="s">
        <v>5</v>
      </c>
      <c r="AW5" s="45" t="e">
        <f>'Data Entry'!M15/'Data Entry'!L15</f>
        <v>#DIV/0!</v>
      </c>
      <c r="AX5" s="45" t="e">
        <f>'Data Entry'!N15/'Data Entry'!L15</f>
        <v>#DIV/0!</v>
      </c>
      <c r="AY5" s="45" t="e">
        <f>'Data Entry'!Q15/'Data Entry'!P15</f>
        <v>#VALUE!</v>
      </c>
      <c r="AZ5" s="45" t="e">
        <f>'Data Entry'!R15/'Data Entry'!P15</f>
        <v>#VALUE!</v>
      </c>
      <c r="BA5" s="45" t="e">
        <f>'Data Entry'!U15/'Data Entry'!T15</f>
        <v>#DIV/0!</v>
      </c>
      <c r="BB5" s="52" t="e">
        <f>'Data Entry'!V15/'Data Entry'!T15</f>
        <v>#DIV/0!</v>
      </c>
    </row>
    <row r="6" spans="2:54" ht="31.5" customHeight="1" x14ac:dyDescent="0.35">
      <c r="AV6" s="28" t="s">
        <v>6</v>
      </c>
      <c r="AW6" s="44" t="e">
        <f>'Data Entry'!M16/'Data Entry'!L16</f>
        <v>#DIV/0!</v>
      </c>
      <c r="AX6" s="44" t="e">
        <f>'Data Entry'!N16/'Data Entry'!L16</f>
        <v>#DIV/0!</v>
      </c>
      <c r="AY6" s="44" t="e">
        <f>'Data Entry'!Q16/'Data Entry'!P16</f>
        <v>#VALUE!</v>
      </c>
      <c r="AZ6" s="44" t="e">
        <f>'Data Entry'!R16/'Data Entry'!P16</f>
        <v>#VALUE!</v>
      </c>
      <c r="BA6" s="44" t="e">
        <f>'Data Entry'!U16/'Data Entry'!T16</f>
        <v>#DIV/0!</v>
      </c>
      <c r="BB6" s="50" t="e">
        <f>'Data Entry'!V16/'Data Entry'!T16</f>
        <v>#DIV/0!</v>
      </c>
    </row>
    <row r="7" spans="2:54" x14ac:dyDescent="0.35">
      <c r="B7" s="1"/>
      <c r="C7" s="1"/>
      <c r="D7" s="1"/>
      <c r="E7" s="1"/>
      <c r="F7" s="1"/>
      <c r="G7" s="1"/>
      <c r="H7" s="1"/>
      <c r="I7" s="1"/>
      <c r="J7" s="1"/>
      <c r="K7" s="1"/>
      <c r="L7" s="1"/>
      <c r="M7" s="1"/>
      <c r="N7" s="1"/>
      <c r="O7" s="1"/>
      <c r="P7" s="1"/>
      <c r="AV7" s="28" t="s">
        <v>7</v>
      </c>
      <c r="AW7" s="44" t="e">
        <f>'Data Entry'!M17/'Data Entry'!L17</f>
        <v>#DIV/0!</v>
      </c>
      <c r="AX7" s="44" t="e">
        <f>'Data Entry'!N17/'Data Entry'!L17</f>
        <v>#DIV/0!</v>
      </c>
      <c r="AY7" s="44" t="e">
        <f>'Data Entry'!Q17/'Data Entry'!P17</f>
        <v>#VALUE!</v>
      </c>
      <c r="AZ7" s="44" t="e">
        <f>'Data Entry'!R17/'Data Entry'!P17</f>
        <v>#VALUE!</v>
      </c>
      <c r="BA7" s="44" t="e">
        <f>'Data Entry'!U17/'Data Entry'!T17</f>
        <v>#DIV/0!</v>
      </c>
      <c r="BB7" s="50" t="e">
        <f>'Data Entry'!V17/'Data Entry'!T17</f>
        <v>#DIV/0!</v>
      </c>
    </row>
    <row r="8" spans="2:54" ht="15" thickBot="1" x14ac:dyDescent="0.4">
      <c r="B8" s="1"/>
      <c r="C8" s="1"/>
      <c r="D8" s="1"/>
      <c r="E8" s="1"/>
      <c r="F8" s="1"/>
      <c r="G8" s="1"/>
      <c r="H8" s="1"/>
      <c r="I8" s="1"/>
      <c r="J8" s="1"/>
      <c r="K8" s="1"/>
      <c r="L8" s="1"/>
      <c r="M8" s="1"/>
      <c r="N8" s="1"/>
      <c r="O8" s="1"/>
      <c r="P8" s="1"/>
      <c r="AV8" s="29" t="s">
        <v>8</v>
      </c>
      <c r="AW8" s="46" t="e">
        <f>'Data Entry'!M18/'Data Entry'!L18</f>
        <v>#DIV/0!</v>
      </c>
      <c r="AX8" s="46" t="e">
        <f>'Data Entry'!N18/'Data Entry'!L18</f>
        <v>#DIV/0!</v>
      </c>
      <c r="AY8" s="46" t="e">
        <f>'Data Entry'!Q18/'Data Entry'!P18</f>
        <v>#VALUE!</v>
      </c>
      <c r="AZ8" s="46" t="e">
        <f>'Data Entry'!R18/'Data Entry'!P18</f>
        <v>#VALUE!</v>
      </c>
      <c r="BA8" s="46" t="e">
        <f>'Data Entry'!U18/'Data Entry'!T18</f>
        <v>#DIV/0!</v>
      </c>
      <c r="BB8" s="51" t="e">
        <f>'Data Entry'!V18/'Data Entry'!T18</f>
        <v>#DIV/0!</v>
      </c>
    </row>
    <row r="9" spans="2:54" x14ac:dyDescent="0.35">
      <c r="B9" s="1"/>
      <c r="C9" s="1"/>
      <c r="D9" s="1"/>
      <c r="E9" s="1"/>
      <c r="F9" s="1"/>
      <c r="G9" s="1"/>
      <c r="H9" s="1"/>
      <c r="I9" s="1"/>
      <c r="J9" s="1"/>
      <c r="K9" s="1"/>
      <c r="L9" s="1"/>
      <c r="M9" s="1"/>
      <c r="N9" s="1"/>
      <c r="O9" s="1"/>
      <c r="P9" s="1"/>
      <c r="AV9" s="27" t="s">
        <v>9</v>
      </c>
      <c r="AW9" s="45" t="e">
        <f>'Data Entry'!M19/'Data Entry'!L19</f>
        <v>#DIV/0!</v>
      </c>
      <c r="AX9" s="45" t="e">
        <f>'Data Entry'!N19/'Data Entry'!L19</f>
        <v>#DIV/0!</v>
      </c>
      <c r="AY9" s="45" t="e">
        <f>'Data Entry'!Q19/'Data Entry'!P19</f>
        <v>#VALUE!</v>
      </c>
      <c r="AZ9" s="45" t="e">
        <f>'Data Entry'!R19/'Data Entry'!P19</f>
        <v>#VALUE!</v>
      </c>
      <c r="BA9" s="45" t="e">
        <f>'Data Entry'!U19/'Data Entry'!T19</f>
        <v>#DIV/0!</v>
      </c>
      <c r="BB9" s="52" t="e">
        <f>'Data Entry'!V19/'Data Entry'!T19</f>
        <v>#DIV/0!</v>
      </c>
    </row>
    <row r="10" spans="2:54" x14ac:dyDescent="0.35">
      <c r="B10" s="1"/>
      <c r="C10" s="1"/>
      <c r="D10" s="1"/>
      <c r="E10" s="1"/>
      <c r="F10" s="1"/>
      <c r="G10" s="1"/>
      <c r="H10" s="1"/>
      <c r="I10" s="1"/>
      <c r="J10" s="1"/>
      <c r="K10" s="1"/>
      <c r="L10" s="1"/>
      <c r="M10" s="1"/>
      <c r="N10" s="1"/>
      <c r="O10" s="1"/>
      <c r="P10" s="1"/>
      <c r="AV10" s="28" t="s">
        <v>10</v>
      </c>
      <c r="AW10" s="44" t="e">
        <f>'Data Entry'!M20/'Data Entry'!L20</f>
        <v>#DIV/0!</v>
      </c>
      <c r="AX10" s="44" t="e">
        <f>'Data Entry'!N20/'Data Entry'!L20</f>
        <v>#DIV/0!</v>
      </c>
      <c r="AY10" s="44" t="e">
        <f>'Data Entry'!Q20/'Data Entry'!P20</f>
        <v>#VALUE!</v>
      </c>
      <c r="AZ10" s="44" t="e">
        <f>'Data Entry'!R20/'Data Entry'!P20</f>
        <v>#VALUE!</v>
      </c>
      <c r="BA10" s="44" t="e">
        <f>'Data Entry'!U20/'Data Entry'!T20</f>
        <v>#DIV/0!</v>
      </c>
      <c r="BB10" s="50" t="e">
        <f>'Data Entry'!V20/'Data Entry'!T20</f>
        <v>#DIV/0!</v>
      </c>
    </row>
    <row r="11" spans="2:54" x14ac:dyDescent="0.35">
      <c r="B11" s="1"/>
      <c r="C11" s="1"/>
      <c r="D11" s="1"/>
      <c r="E11" s="1"/>
      <c r="F11" s="1"/>
      <c r="G11" s="1"/>
      <c r="H11" s="1"/>
      <c r="I11" s="1"/>
      <c r="J11" s="1"/>
      <c r="K11" s="1"/>
      <c r="L11" s="1"/>
      <c r="M11" s="1"/>
      <c r="N11" s="1"/>
      <c r="O11" s="1"/>
      <c r="P11" s="1"/>
      <c r="AV11" s="28" t="s">
        <v>11</v>
      </c>
      <c r="AW11" s="44" t="e">
        <f>'Data Entry'!M21/'Data Entry'!L21</f>
        <v>#DIV/0!</v>
      </c>
      <c r="AX11" s="44" t="e">
        <f>'Data Entry'!N21/'Data Entry'!L21</f>
        <v>#DIV/0!</v>
      </c>
      <c r="AY11" s="44" t="e">
        <f>'Data Entry'!Q21/'Data Entry'!P21</f>
        <v>#VALUE!</v>
      </c>
      <c r="AZ11" s="44" t="e">
        <f>'Data Entry'!R21/'Data Entry'!P21</f>
        <v>#VALUE!</v>
      </c>
      <c r="BA11" s="44" t="e">
        <f>'Data Entry'!U21/'Data Entry'!T21</f>
        <v>#DIV/0!</v>
      </c>
      <c r="BB11" s="50" t="e">
        <f>'Data Entry'!V21/'Data Entry'!T21</f>
        <v>#DIV/0!</v>
      </c>
    </row>
    <row r="12" spans="2:54" ht="15" thickBot="1" x14ac:dyDescent="0.4">
      <c r="B12" s="1"/>
      <c r="C12" s="1"/>
      <c r="D12" s="1"/>
      <c r="E12" s="1"/>
      <c r="F12" s="1"/>
      <c r="G12" s="1"/>
      <c r="H12" s="1"/>
      <c r="I12" s="1"/>
      <c r="J12" s="1"/>
      <c r="K12" s="1"/>
      <c r="L12" s="1"/>
      <c r="M12" s="1"/>
      <c r="N12" s="1"/>
      <c r="O12" s="1"/>
      <c r="P12" s="1"/>
      <c r="AK12" s="21"/>
      <c r="AV12" s="29" t="s">
        <v>12</v>
      </c>
      <c r="AW12" s="46" t="e">
        <f>'Data Entry'!M22/'Data Entry'!L22</f>
        <v>#DIV/0!</v>
      </c>
      <c r="AX12" s="46" t="e">
        <f>'Data Entry'!N22/'Data Entry'!L22</f>
        <v>#DIV/0!</v>
      </c>
      <c r="AY12" s="46" t="e">
        <f>'Data Entry'!Q22/'Data Entry'!P22</f>
        <v>#VALUE!</v>
      </c>
      <c r="AZ12" s="46" t="e">
        <f>'Data Entry'!R22/'Data Entry'!P22</f>
        <v>#VALUE!</v>
      </c>
      <c r="BA12" s="46" t="e">
        <f>'Data Entry'!U22/'Data Entry'!T22</f>
        <v>#DIV/0!</v>
      </c>
      <c r="BB12" s="51" t="e">
        <f>'Data Entry'!V22/'Data Entry'!T22</f>
        <v>#DIV/0!</v>
      </c>
    </row>
    <row r="13" spans="2:54" x14ac:dyDescent="0.35">
      <c r="B13" s="1"/>
      <c r="C13" s="1"/>
      <c r="D13" s="1"/>
      <c r="E13" s="1"/>
      <c r="F13" s="1"/>
      <c r="G13" s="1"/>
      <c r="H13" s="1"/>
      <c r="I13" s="1"/>
      <c r="J13" s="1"/>
      <c r="K13" s="1"/>
      <c r="L13" s="1"/>
      <c r="M13" s="1"/>
      <c r="N13" s="1"/>
      <c r="O13" s="1"/>
      <c r="P13" s="1"/>
      <c r="AV13" s="30" t="s">
        <v>13</v>
      </c>
      <c r="AW13" s="45" t="e">
        <f>'Data Entry'!M23/'Data Entry'!L23</f>
        <v>#DIV/0!</v>
      </c>
      <c r="AX13" s="45" t="e">
        <f>'Data Entry'!N23/'Data Entry'!L23</f>
        <v>#DIV/0!</v>
      </c>
      <c r="AY13" s="45" t="e">
        <f>'Data Entry'!Q23/'Data Entry'!P23</f>
        <v>#VALUE!</v>
      </c>
      <c r="AZ13" s="45" t="e">
        <f>'Data Entry'!R23/'Data Entry'!P23</f>
        <v>#VALUE!</v>
      </c>
      <c r="BA13" s="45" t="e">
        <f>'Data Entry'!U23/'Data Entry'!T23</f>
        <v>#DIV/0!</v>
      </c>
      <c r="BB13" s="52" t="e">
        <f>'Data Entry'!V23/'Data Entry'!T23</f>
        <v>#DIV/0!</v>
      </c>
    </row>
    <row r="14" spans="2:54" x14ac:dyDescent="0.35">
      <c r="B14" s="1"/>
      <c r="C14" s="1"/>
      <c r="D14" s="1"/>
      <c r="E14" s="1"/>
      <c r="F14" s="1"/>
      <c r="G14" s="1"/>
      <c r="H14" s="1"/>
      <c r="I14" s="1"/>
      <c r="J14" s="1"/>
      <c r="K14" s="1"/>
      <c r="L14" s="1"/>
      <c r="M14" s="1"/>
      <c r="N14" s="1"/>
      <c r="O14" s="1"/>
      <c r="P14" s="1"/>
      <c r="AV14" s="31" t="s">
        <v>14</v>
      </c>
      <c r="AW14" s="44" t="e">
        <f>'Data Entry'!M24/'Data Entry'!L24</f>
        <v>#DIV/0!</v>
      </c>
      <c r="AX14" s="44" t="e">
        <f>'Data Entry'!N24/'Data Entry'!L24</f>
        <v>#DIV/0!</v>
      </c>
      <c r="AY14" s="44" t="e">
        <f>'Data Entry'!Q24/'Data Entry'!P24</f>
        <v>#VALUE!</v>
      </c>
      <c r="AZ14" s="44" t="e">
        <f>'Data Entry'!R24/'Data Entry'!P24</f>
        <v>#VALUE!</v>
      </c>
      <c r="BA14" s="44" t="e">
        <f>'Data Entry'!U24/'Data Entry'!T24</f>
        <v>#DIV/0!</v>
      </c>
      <c r="BB14" s="50" t="e">
        <f>'Data Entry'!V24/'Data Entry'!T24</f>
        <v>#DIV/0!</v>
      </c>
    </row>
    <row r="15" spans="2:54" x14ac:dyDescent="0.35">
      <c r="B15" s="1"/>
      <c r="C15" s="1"/>
      <c r="D15" s="1"/>
      <c r="E15" s="1"/>
      <c r="F15" s="1"/>
      <c r="G15" s="1"/>
      <c r="H15" s="1"/>
      <c r="I15" s="1"/>
      <c r="J15" s="1"/>
      <c r="K15" s="1"/>
      <c r="L15" s="1"/>
      <c r="M15" s="1"/>
      <c r="N15" s="1"/>
      <c r="O15" s="1"/>
      <c r="P15" s="1"/>
      <c r="AE15" s="53"/>
      <c r="AJ15" s="53"/>
      <c r="AV15" s="31" t="s">
        <v>15</v>
      </c>
      <c r="AW15" s="44" t="e">
        <f>'Data Entry'!M25/'Data Entry'!L25</f>
        <v>#DIV/0!</v>
      </c>
      <c r="AX15" s="44" t="e">
        <f>'Data Entry'!N25/'Data Entry'!L25</f>
        <v>#DIV/0!</v>
      </c>
      <c r="AY15" s="44" t="e">
        <f>'Data Entry'!Q25/'Data Entry'!P25</f>
        <v>#VALUE!</v>
      </c>
      <c r="AZ15" s="44" t="e">
        <f>'Data Entry'!R25/'Data Entry'!P25</f>
        <v>#VALUE!</v>
      </c>
      <c r="BA15" s="44" t="e">
        <f>'Data Entry'!U25/'Data Entry'!T25</f>
        <v>#DIV/0!</v>
      </c>
      <c r="BB15" s="50" t="e">
        <f>'Data Entry'!V25/'Data Entry'!T25</f>
        <v>#DIV/0!</v>
      </c>
    </row>
    <row r="16" spans="2:54" ht="15" thickBot="1" x14ac:dyDescent="0.4">
      <c r="B16" s="1"/>
      <c r="C16" s="1"/>
      <c r="D16" s="1"/>
      <c r="E16" s="1"/>
      <c r="F16" s="1"/>
      <c r="G16" s="1"/>
      <c r="H16" s="1"/>
      <c r="I16" s="1"/>
      <c r="J16" s="1"/>
      <c r="K16" s="1"/>
      <c r="L16" s="1"/>
      <c r="M16" s="1"/>
      <c r="N16" s="1"/>
      <c r="O16" s="1"/>
      <c r="P16" s="1"/>
      <c r="AE16" s="53"/>
      <c r="AJ16" s="53"/>
      <c r="AV16" s="32" t="s">
        <v>39</v>
      </c>
      <c r="AW16" s="46" t="e">
        <f>'Data Entry'!M26/'Data Entry'!L26</f>
        <v>#DIV/0!</v>
      </c>
      <c r="AX16" s="46" t="e">
        <f>'Data Entry'!N26/'Data Entry'!L26</f>
        <v>#DIV/0!</v>
      </c>
      <c r="AY16" s="46" t="e">
        <f>'Data Entry'!Q26/'Data Entry'!P26</f>
        <v>#VALUE!</v>
      </c>
      <c r="AZ16" s="46" t="e">
        <f>'Data Entry'!R26/'Data Entry'!P26</f>
        <v>#VALUE!</v>
      </c>
      <c r="BA16" s="46" t="e">
        <f>'Data Entry'!U26/'Data Entry'!T26</f>
        <v>#DIV/0!</v>
      </c>
      <c r="BB16" s="51" t="e">
        <f>'Data Entry'!V26/'Data Entry'!T26</f>
        <v>#DIV/0!</v>
      </c>
    </row>
    <row r="17" spans="2:54" x14ac:dyDescent="0.35">
      <c r="B17" s="1"/>
      <c r="C17" s="1"/>
      <c r="D17" s="1"/>
      <c r="E17" s="1"/>
      <c r="F17" s="1"/>
      <c r="G17" s="1"/>
      <c r="H17" s="1"/>
      <c r="I17" s="1"/>
      <c r="J17" s="1"/>
      <c r="K17" s="1"/>
      <c r="L17" s="1"/>
      <c r="M17" s="1"/>
      <c r="N17" s="1"/>
      <c r="O17" s="1"/>
      <c r="P17" s="1"/>
      <c r="AE17" s="53"/>
      <c r="AJ17" s="53"/>
      <c r="AV17" s="30" t="s">
        <v>40</v>
      </c>
      <c r="AW17" s="45" t="e">
        <f>'Data Entry'!M27/'Data Entry'!L27</f>
        <v>#DIV/0!</v>
      </c>
      <c r="AX17" s="45" t="e">
        <f>'Data Entry'!N27/'Data Entry'!L27</f>
        <v>#DIV/0!</v>
      </c>
      <c r="AY17" s="45" t="e">
        <f>'Data Entry'!Q27/'Data Entry'!P27</f>
        <v>#VALUE!</v>
      </c>
      <c r="AZ17" s="45" t="e">
        <f>'Data Entry'!R27/'Data Entry'!P27</f>
        <v>#VALUE!</v>
      </c>
      <c r="BA17" s="45" t="e">
        <f>'Data Entry'!U27/'Data Entry'!T27</f>
        <v>#DIV/0!</v>
      </c>
      <c r="BB17" s="52" t="e">
        <f>'Data Entry'!V27/'Data Entry'!T27</f>
        <v>#DIV/0!</v>
      </c>
    </row>
    <row r="18" spans="2:54" x14ac:dyDescent="0.35">
      <c r="B18" s="1"/>
      <c r="C18" s="1"/>
      <c r="D18" s="1"/>
      <c r="E18" s="1"/>
      <c r="F18" s="1"/>
      <c r="G18" s="1"/>
      <c r="H18" s="1"/>
      <c r="I18" s="1"/>
      <c r="J18" s="1"/>
      <c r="K18" s="1"/>
      <c r="L18" s="1"/>
      <c r="M18" s="1"/>
      <c r="N18" s="1"/>
      <c r="O18" s="1"/>
      <c r="P18" s="1"/>
      <c r="AV18" s="31" t="s">
        <v>41</v>
      </c>
      <c r="AW18" s="44" t="e">
        <f>'Data Entry'!M28/'Data Entry'!L28</f>
        <v>#DIV/0!</v>
      </c>
      <c r="AX18" s="44" t="e">
        <f>'Data Entry'!N28/'Data Entry'!L28</f>
        <v>#DIV/0!</v>
      </c>
      <c r="AY18" s="44" t="e">
        <f>'Data Entry'!Q28/'Data Entry'!P28</f>
        <v>#VALUE!</v>
      </c>
      <c r="AZ18" s="44" t="e">
        <f>'Data Entry'!R28/'Data Entry'!P28</f>
        <v>#VALUE!</v>
      </c>
      <c r="BA18" s="44" t="e">
        <f>'Data Entry'!U28/'Data Entry'!T28</f>
        <v>#DIV/0!</v>
      </c>
      <c r="BB18" s="50" t="e">
        <f>'Data Entry'!V28/'Data Entry'!T28</f>
        <v>#DIV/0!</v>
      </c>
    </row>
    <row r="19" spans="2:54" x14ac:dyDescent="0.35">
      <c r="B19" s="1"/>
      <c r="C19" s="1"/>
      <c r="D19" s="1"/>
      <c r="E19" s="1"/>
      <c r="F19" s="1"/>
      <c r="G19" s="1"/>
      <c r="H19" s="1"/>
      <c r="I19" s="1"/>
      <c r="J19" s="1"/>
      <c r="K19" s="1"/>
      <c r="L19" s="1"/>
      <c r="M19" s="1"/>
      <c r="N19" s="1"/>
      <c r="O19" s="1"/>
      <c r="P19" s="1"/>
      <c r="AE19" s="53"/>
      <c r="AJ19" s="53"/>
      <c r="AV19" s="31" t="s">
        <v>42</v>
      </c>
      <c r="AW19" s="44" t="e">
        <f>'Data Entry'!M29/'Data Entry'!L29</f>
        <v>#DIV/0!</v>
      </c>
      <c r="AX19" s="44" t="e">
        <f>'Data Entry'!N29/'Data Entry'!L29</f>
        <v>#DIV/0!</v>
      </c>
      <c r="AY19" s="44" t="e">
        <f>'Data Entry'!Q29/'Data Entry'!P29</f>
        <v>#VALUE!</v>
      </c>
      <c r="AZ19" s="44" t="e">
        <f>'Data Entry'!R29/'Data Entry'!P29</f>
        <v>#VALUE!</v>
      </c>
      <c r="BA19" s="44" t="e">
        <f>'Data Entry'!U29/'Data Entry'!T29</f>
        <v>#DIV/0!</v>
      </c>
      <c r="BB19" s="50" t="e">
        <f>'Data Entry'!V29/'Data Entry'!T29</f>
        <v>#DIV/0!</v>
      </c>
    </row>
    <row r="20" spans="2:54" ht="15" thickBot="1" x14ac:dyDescent="0.4">
      <c r="B20" s="1"/>
      <c r="C20" s="1"/>
      <c r="D20" s="1"/>
      <c r="E20" s="1"/>
      <c r="F20" s="1"/>
      <c r="G20" s="1"/>
      <c r="H20" s="1"/>
      <c r="I20" s="1"/>
      <c r="J20" s="1"/>
      <c r="K20" s="1"/>
      <c r="L20" s="1"/>
      <c r="M20" s="1"/>
      <c r="N20" s="1"/>
      <c r="O20" s="1"/>
      <c r="P20" s="1"/>
      <c r="AE20" s="53"/>
      <c r="AJ20" s="53"/>
      <c r="AV20" s="32" t="s">
        <v>43</v>
      </c>
      <c r="AW20" s="46" t="e">
        <f>'Data Entry'!M30/'Data Entry'!L30</f>
        <v>#DIV/0!</v>
      </c>
      <c r="AX20" s="46" t="e">
        <f>'Data Entry'!N30/'Data Entry'!L30</f>
        <v>#DIV/0!</v>
      </c>
      <c r="AY20" s="46" t="e">
        <f>'Data Entry'!Q30/'Data Entry'!P30</f>
        <v>#VALUE!</v>
      </c>
      <c r="AZ20" s="46" t="e">
        <f>'Data Entry'!R30/'Data Entry'!P30</f>
        <v>#VALUE!</v>
      </c>
      <c r="BA20" s="46" t="e">
        <f>'Data Entry'!U30/'Data Entry'!T30</f>
        <v>#DIV/0!</v>
      </c>
      <c r="BB20" s="51" t="e">
        <f>'Data Entry'!V30/'Data Entry'!T30</f>
        <v>#DIV/0!</v>
      </c>
    </row>
    <row r="21" spans="2:54" x14ac:dyDescent="0.35">
      <c r="B21" s="1"/>
      <c r="C21" s="1"/>
      <c r="D21" s="1"/>
      <c r="E21" s="1"/>
      <c r="F21" s="1"/>
      <c r="G21" s="1"/>
      <c r="H21" s="1"/>
      <c r="I21" s="1"/>
      <c r="J21" s="1"/>
      <c r="K21" s="1"/>
      <c r="L21" s="1"/>
      <c r="M21" s="1"/>
      <c r="N21" s="1"/>
      <c r="O21" s="1"/>
      <c r="P21" s="1"/>
      <c r="AE21" s="53"/>
      <c r="AJ21" s="53"/>
      <c r="AV21" s="30" t="s">
        <v>44</v>
      </c>
      <c r="AW21" s="45" t="e">
        <f>'Data Entry'!M31/'Data Entry'!L31</f>
        <v>#DIV/0!</v>
      </c>
      <c r="AX21" s="45" t="e">
        <f>'Data Entry'!N31/'Data Entry'!L31</f>
        <v>#DIV/0!</v>
      </c>
      <c r="AY21" s="45" t="e">
        <f>'Data Entry'!Q31/'Data Entry'!P31</f>
        <v>#VALUE!</v>
      </c>
      <c r="AZ21" s="45" t="e">
        <f>'Data Entry'!R31/'Data Entry'!P31</f>
        <v>#VALUE!</v>
      </c>
      <c r="BA21" s="45" t="e">
        <f>'Data Entry'!U31/'Data Entry'!T31</f>
        <v>#DIV/0!</v>
      </c>
      <c r="BB21" s="52" t="e">
        <f>'Data Entry'!V31/'Data Entry'!T31</f>
        <v>#DIV/0!</v>
      </c>
    </row>
    <row r="22" spans="2:54" x14ac:dyDescent="0.35">
      <c r="B22" s="1"/>
      <c r="C22" s="1"/>
      <c r="D22" s="1"/>
      <c r="E22" s="1"/>
      <c r="F22" s="1"/>
      <c r="G22" s="1"/>
      <c r="H22" s="1"/>
      <c r="I22" s="1"/>
      <c r="J22" s="1"/>
      <c r="K22" s="1"/>
      <c r="L22" s="1"/>
      <c r="M22" s="1"/>
      <c r="N22" s="1"/>
      <c r="O22" s="1"/>
      <c r="P22" s="1"/>
      <c r="AV22" s="31" t="s">
        <v>45</v>
      </c>
      <c r="AW22" s="44" t="e">
        <f>'Data Entry'!M32/'Data Entry'!L32</f>
        <v>#DIV/0!</v>
      </c>
      <c r="AX22" s="44" t="e">
        <f>'Data Entry'!N32/'Data Entry'!L32</f>
        <v>#DIV/0!</v>
      </c>
      <c r="AY22" s="44" t="e">
        <f>'Data Entry'!Q32/'Data Entry'!P32</f>
        <v>#VALUE!</v>
      </c>
      <c r="AZ22" s="44" t="e">
        <f>'Data Entry'!R32/'Data Entry'!P32</f>
        <v>#VALUE!</v>
      </c>
      <c r="BA22" s="44" t="e">
        <f>'Data Entry'!U32/'Data Entry'!T32</f>
        <v>#DIV/0!</v>
      </c>
      <c r="BB22" s="50" t="e">
        <f>'Data Entry'!V32/'Data Entry'!T32</f>
        <v>#DIV/0!</v>
      </c>
    </row>
    <row r="23" spans="2:54" x14ac:dyDescent="0.35">
      <c r="B23" s="1"/>
      <c r="C23" s="1"/>
      <c r="D23" s="1"/>
      <c r="E23" s="1"/>
      <c r="F23" s="1"/>
      <c r="G23" s="1"/>
      <c r="H23" s="1"/>
      <c r="I23" s="1"/>
      <c r="J23" s="1"/>
      <c r="K23" s="1"/>
      <c r="L23" s="1"/>
      <c r="M23" s="1"/>
      <c r="N23" s="1"/>
      <c r="O23" s="1"/>
      <c r="P23" s="1"/>
      <c r="AE23" s="53"/>
      <c r="AJ23" s="53"/>
      <c r="AV23" s="31" t="s">
        <v>46</v>
      </c>
      <c r="AW23" s="44" t="e">
        <f>'Data Entry'!M33/'Data Entry'!L33</f>
        <v>#DIV/0!</v>
      </c>
      <c r="AX23" s="44" t="e">
        <f>'Data Entry'!N33/'Data Entry'!L33</f>
        <v>#DIV/0!</v>
      </c>
      <c r="AY23" s="44" t="e">
        <f>'Data Entry'!Q33/'Data Entry'!P33</f>
        <v>#VALUE!</v>
      </c>
      <c r="AZ23" s="44" t="e">
        <f>'Data Entry'!R33/'Data Entry'!P33</f>
        <v>#VALUE!</v>
      </c>
      <c r="BA23" s="44" t="e">
        <f>'Data Entry'!U33/'Data Entry'!T33</f>
        <v>#DIV/0!</v>
      </c>
      <c r="BB23" s="50" t="e">
        <f>'Data Entry'!V33/'Data Entry'!T33</f>
        <v>#DIV/0!</v>
      </c>
    </row>
    <row r="24" spans="2:54" ht="15" thickBot="1" x14ac:dyDescent="0.4">
      <c r="B24" s="1"/>
      <c r="C24" s="1"/>
      <c r="D24" s="1"/>
      <c r="E24" s="1"/>
      <c r="F24" s="1"/>
      <c r="G24" s="1"/>
      <c r="H24" s="1"/>
      <c r="I24" s="1"/>
      <c r="J24" s="1"/>
      <c r="K24" s="1"/>
      <c r="L24" s="1"/>
      <c r="M24" s="1"/>
      <c r="N24" s="1"/>
      <c r="O24" s="1"/>
      <c r="P24" s="1"/>
      <c r="AE24" s="53"/>
      <c r="AJ24" s="53"/>
      <c r="AV24" s="32" t="s">
        <v>47</v>
      </c>
      <c r="AW24" s="46" t="e">
        <f>'Data Entry'!M34/'Data Entry'!L34</f>
        <v>#DIV/0!</v>
      </c>
      <c r="AX24" s="46" t="e">
        <f>'Data Entry'!N34/'Data Entry'!L34</f>
        <v>#DIV/0!</v>
      </c>
      <c r="AY24" s="46" t="e">
        <f>'Data Entry'!Q34/'Data Entry'!P34</f>
        <v>#VALUE!</v>
      </c>
      <c r="AZ24" s="46" t="e">
        <f>'Data Entry'!R34/'Data Entry'!P34</f>
        <v>#VALUE!</v>
      </c>
      <c r="BA24" s="46" t="e">
        <f>'Data Entry'!U34/'Data Entry'!T34</f>
        <v>#DIV/0!</v>
      </c>
      <c r="BB24" s="51" t="e">
        <f>'Data Entry'!V34/'Data Entry'!T34</f>
        <v>#DIV/0!</v>
      </c>
    </row>
    <row r="25" spans="2:54" x14ac:dyDescent="0.35">
      <c r="B25" s="1"/>
      <c r="C25" s="1"/>
      <c r="D25" s="1"/>
      <c r="E25" s="1"/>
      <c r="F25" s="1"/>
      <c r="G25" s="1"/>
      <c r="H25" s="1"/>
      <c r="I25" s="1"/>
      <c r="J25" s="1"/>
      <c r="K25" s="1"/>
      <c r="L25" s="1"/>
      <c r="M25" s="1"/>
      <c r="N25" s="1"/>
      <c r="O25" s="1"/>
      <c r="P25" s="1"/>
      <c r="AE25" s="53"/>
      <c r="AJ25" s="53"/>
      <c r="AV25" s="30" t="s">
        <v>48</v>
      </c>
      <c r="AW25" s="45" t="e">
        <f>'Data Entry'!M35/'Data Entry'!L35</f>
        <v>#DIV/0!</v>
      </c>
      <c r="AX25" s="45" t="e">
        <f>'Data Entry'!N35/'Data Entry'!L35</f>
        <v>#DIV/0!</v>
      </c>
      <c r="AY25" s="45" t="e">
        <f>'Data Entry'!Q35/'Data Entry'!P35</f>
        <v>#VALUE!</v>
      </c>
      <c r="AZ25" s="45" t="e">
        <f>'Data Entry'!R35/'Data Entry'!P35</f>
        <v>#VALUE!</v>
      </c>
      <c r="BA25" s="45" t="e">
        <f>'Data Entry'!U35/'Data Entry'!T35</f>
        <v>#DIV/0!</v>
      </c>
      <c r="BB25" s="52" t="e">
        <f>'Data Entry'!V35/'Data Entry'!T35</f>
        <v>#DIV/0!</v>
      </c>
    </row>
    <row r="26" spans="2:54" x14ac:dyDescent="0.35">
      <c r="B26" s="1"/>
      <c r="C26" s="1"/>
      <c r="D26" s="1"/>
      <c r="E26" s="1"/>
      <c r="F26" s="1"/>
      <c r="G26" s="1"/>
      <c r="H26" s="1"/>
      <c r="I26" s="1"/>
      <c r="J26" s="1"/>
      <c r="K26" s="1"/>
      <c r="L26" s="1"/>
      <c r="M26" s="1"/>
      <c r="N26" s="1"/>
      <c r="O26" s="1"/>
      <c r="P26" s="1"/>
      <c r="AV26" s="31" t="s">
        <v>49</v>
      </c>
      <c r="AW26" s="44" t="e">
        <f>'Data Entry'!M36/'Data Entry'!L36</f>
        <v>#DIV/0!</v>
      </c>
      <c r="AX26" s="44" t="e">
        <f>'Data Entry'!N36/'Data Entry'!L36</f>
        <v>#DIV/0!</v>
      </c>
      <c r="AY26" s="44" t="e">
        <f>'Data Entry'!Q36/'Data Entry'!P36</f>
        <v>#VALUE!</v>
      </c>
      <c r="AZ26" s="44" t="e">
        <f>'Data Entry'!R36/'Data Entry'!P36</f>
        <v>#VALUE!</v>
      </c>
      <c r="BA26" s="44" t="e">
        <f>'Data Entry'!U36/'Data Entry'!T36</f>
        <v>#DIV/0!</v>
      </c>
      <c r="BB26" s="50" t="e">
        <f>'Data Entry'!V36/'Data Entry'!T36</f>
        <v>#DIV/0!</v>
      </c>
    </row>
    <row r="27" spans="2:54" x14ac:dyDescent="0.35">
      <c r="B27" s="1"/>
      <c r="C27" s="1"/>
      <c r="D27" s="1"/>
      <c r="E27" s="1"/>
      <c r="F27" s="1"/>
      <c r="G27" s="1"/>
      <c r="H27" s="1"/>
      <c r="I27" s="1"/>
      <c r="J27" s="1"/>
      <c r="K27" s="1"/>
      <c r="L27" s="1"/>
      <c r="M27" s="1"/>
      <c r="N27" s="1"/>
      <c r="O27" s="1"/>
      <c r="P27" s="1"/>
      <c r="AE27" s="53"/>
      <c r="AJ27" s="53"/>
      <c r="AV27" s="31" t="s">
        <v>50</v>
      </c>
      <c r="AW27" s="44" t="e">
        <f>'Data Entry'!M37/'Data Entry'!L37</f>
        <v>#DIV/0!</v>
      </c>
      <c r="AX27" s="44" t="e">
        <f>'Data Entry'!N37/'Data Entry'!L37</f>
        <v>#DIV/0!</v>
      </c>
      <c r="AY27" s="44" t="e">
        <f>'Data Entry'!Q37/'Data Entry'!P37</f>
        <v>#VALUE!</v>
      </c>
      <c r="AZ27" s="44" t="e">
        <f>'Data Entry'!R37/'Data Entry'!P37</f>
        <v>#VALUE!</v>
      </c>
      <c r="BA27" s="44" t="e">
        <f>'Data Entry'!U37/'Data Entry'!T37</f>
        <v>#DIV/0!</v>
      </c>
      <c r="BB27" s="50" t="e">
        <f>'Data Entry'!V37/'Data Entry'!T37</f>
        <v>#DIV/0!</v>
      </c>
    </row>
    <row r="28" spans="2:54" ht="15" thickBot="1" x14ac:dyDescent="0.4">
      <c r="B28" s="1"/>
      <c r="C28" s="1"/>
      <c r="D28" s="1"/>
      <c r="E28" s="1"/>
      <c r="F28" s="1"/>
      <c r="G28" s="1"/>
      <c r="H28" s="1"/>
      <c r="I28" s="1"/>
      <c r="J28" s="1"/>
      <c r="K28" s="1"/>
      <c r="L28" s="1"/>
      <c r="M28" s="1"/>
      <c r="N28" s="1"/>
      <c r="O28" s="1"/>
      <c r="P28" s="1"/>
      <c r="AE28" s="53"/>
      <c r="AJ28" s="53"/>
      <c r="AV28" s="47" t="s">
        <v>51</v>
      </c>
      <c r="AW28" s="46" t="e">
        <f>'Data Entry'!M38/'Data Entry'!L38</f>
        <v>#DIV/0!</v>
      </c>
      <c r="AX28" s="46" t="e">
        <f>'Data Entry'!N38/'Data Entry'!L38</f>
        <v>#DIV/0!</v>
      </c>
      <c r="AY28" s="46" t="e">
        <f>'Data Entry'!Q38/'Data Entry'!P38</f>
        <v>#VALUE!</v>
      </c>
      <c r="AZ28" s="48" t="e">
        <f>'Data Entry'!R38/'Data Entry'!P38</f>
        <v>#VALUE!</v>
      </c>
      <c r="BA28" s="48" t="e">
        <f>'Data Entry'!U38/'Data Entry'!T38</f>
        <v>#DIV/0!</v>
      </c>
      <c r="BB28" s="49" t="e">
        <f>'Data Entry'!V38/'Data Entry'!T38</f>
        <v>#DIV/0!</v>
      </c>
    </row>
    <row r="29" spans="2:54" x14ac:dyDescent="0.35">
      <c r="B29" s="1"/>
      <c r="C29" s="1"/>
      <c r="D29" s="1"/>
      <c r="E29" s="1"/>
      <c r="F29" s="1"/>
      <c r="G29" s="1"/>
      <c r="H29" s="1"/>
      <c r="I29" s="1"/>
      <c r="J29" s="1"/>
      <c r="K29" s="1"/>
      <c r="L29" s="1"/>
      <c r="M29" s="1"/>
      <c r="N29" s="1"/>
      <c r="O29" s="1"/>
      <c r="P29" s="1"/>
      <c r="Q29" s="1"/>
      <c r="R29" s="1"/>
      <c r="S29" s="1"/>
      <c r="T29" s="1"/>
      <c r="U29" s="1"/>
      <c r="AE29" s="53"/>
      <c r="AJ29" s="53"/>
    </row>
    <row r="30" spans="2:54" x14ac:dyDescent="0.35">
      <c r="B30" s="1"/>
      <c r="C30" s="1"/>
      <c r="D30" s="1"/>
      <c r="E30" s="1"/>
      <c r="F30" s="1"/>
      <c r="G30" s="1"/>
      <c r="H30" s="1"/>
      <c r="I30" s="1"/>
      <c r="J30" s="1"/>
      <c r="K30" s="1"/>
      <c r="L30" s="1"/>
      <c r="M30" s="1"/>
      <c r="N30" s="1"/>
      <c r="O30" s="1"/>
      <c r="P30" s="1"/>
      <c r="Q30" s="1"/>
      <c r="R30" s="1"/>
      <c r="S30" s="1"/>
      <c r="T30" s="1"/>
      <c r="U30" s="1"/>
    </row>
    <row r="31" spans="2:54" x14ac:dyDescent="0.35">
      <c r="B31" s="1"/>
      <c r="C31" s="1"/>
      <c r="D31" s="1"/>
      <c r="E31" s="1"/>
      <c r="F31" s="1"/>
      <c r="G31" s="1"/>
      <c r="H31" s="1"/>
      <c r="I31" s="1"/>
      <c r="J31" s="1"/>
      <c r="K31" s="1"/>
      <c r="L31" s="1"/>
      <c r="M31" s="1"/>
      <c r="N31" s="1"/>
      <c r="O31" s="1"/>
      <c r="P31" s="1"/>
      <c r="Q31" s="1"/>
      <c r="R31" s="1"/>
      <c r="S31" s="1"/>
      <c r="T31" s="1"/>
      <c r="U31" s="1"/>
      <c r="AE31" s="53"/>
      <c r="AJ31" s="53"/>
    </row>
    <row r="32" spans="2:54" ht="15" customHeight="1" x14ac:dyDescent="0.35">
      <c r="B32" s="1"/>
      <c r="C32" s="1"/>
      <c r="D32" s="1"/>
      <c r="E32" s="1"/>
      <c r="F32" s="1"/>
      <c r="G32" s="1"/>
      <c r="H32" s="1"/>
      <c r="I32" s="1"/>
      <c r="J32" s="1"/>
      <c r="K32" s="1"/>
      <c r="L32" s="1"/>
      <c r="M32" s="1"/>
      <c r="N32" s="1"/>
      <c r="O32" s="1"/>
      <c r="P32" s="1"/>
      <c r="Q32" s="1"/>
      <c r="R32" s="1"/>
      <c r="S32" s="1"/>
      <c r="T32" s="1"/>
      <c r="U32" s="1"/>
      <c r="AE32" s="53"/>
      <c r="AJ32" s="53"/>
    </row>
    <row r="33" spans="2:36" ht="15" customHeight="1" x14ac:dyDescent="0.35">
      <c r="B33" s="1"/>
      <c r="C33" s="1"/>
      <c r="D33" s="1"/>
      <c r="E33" s="1"/>
      <c r="F33" s="1"/>
      <c r="G33" s="1"/>
      <c r="H33" s="1"/>
      <c r="I33" s="1"/>
      <c r="J33" s="1"/>
      <c r="K33" s="1"/>
      <c r="L33" s="1"/>
      <c r="M33" s="1"/>
      <c r="N33" s="1"/>
      <c r="O33" s="1"/>
      <c r="P33" s="1"/>
      <c r="Q33" s="1"/>
      <c r="R33" s="1"/>
      <c r="S33" s="1"/>
      <c r="T33" s="1"/>
      <c r="U33" s="1"/>
      <c r="AE33" s="53"/>
      <c r="AJ33" s="53"/>
    </row>
    <row r="34" spans="2:36" ht="14.5" customHeight="1" x14ac:dyDescent="0.35">
      <c r="B34" s="1"/>
      <c r="C34" s="1"/>
      <c r="D34" s="1"/>
      <c r="E34" s="1"/>
      <c r="F34" s="1"/>
      <c r="G34" s="1"/>
      <c r="H34" s="1"/>
      <c r="I34" s="1"/>
      <c r="J34" s="1"/>
      <c r="K34" s="1"/>
      <c r="L34" s="1"/>
      <c r="M34" s="1"/>
      <c r="N34" s="1"/>
      <c r="O34" s="1"/>
      <c r="P34" s="1"/>
      <c r="Q34" s="1"/>
      <c r="R34" s="1"/>
      <c r="S34" s="1"/>
      <c r="T34" s="1"/>
      <c r="U34" s="1"/>
    </row>
    <row r="35" spans="2:36" ht="26.5" customHeight="1" x14ac:dyDescent="0.35">
      <c r="B35" s="1"/>
      <c r="C35" s="1"/>
      <c r="D35" s="1"/>
      <c r="E35" s="1"/>
      <c r="F35" s="1"/>
      <c r="G35" s="1"/>
      <c r="H35" s="1"/>
      <c r="I35" s="1"/>
      <c r="J35" s="1"/>
      <c r="K35" s="1"/>
      <c r="L35" s="1"/>
      <c r="M35" s="1"/>
      <c r="N35" s="1"/>
      <c r="O35" s="1"/>
      <c r="P35" s="1"/>
      <c r="Q35" s="1"/>
      <c r="R35" s="1"/>
      <c r="S35" s="1"/>
      <c r="T35" s="1"/>
      <c r="U35" s="1"/>
      <c r="AE35" s="53"/>
    </row>
    <row r="36" spans="2:36" x14ac:dyDescent="0.35">
      <c r="B36" s="1"/>
      <c r="C36" s="1"/>
      <c r="D36" s="1"/>
      <c r="E36" s="1"/>
      <c r="F36" s="1"/>
      <c r="G36" s="1"/>
      <c r="H36" s="1"/>
      <c r="I36" s="1"/>
      <c r="J36" s="1"/>
      <c r="K36" s="1"/>
      <c r="L36" s="1"/>
      <c r="M36" s="1"/>
      <c r="N36" s="1"/>
      <c r="O36" s="1"/>
      <c r="P36" s="1"/>
      <c r="R36" s="1"/>
      <c r="S36" s="1"/>
      <c r="T36" s="1"/>
      <c r="U36" s="1"/>
      <c r="AE36" s="53"/>
    </row>
    <row r="37" spans="2:36" x14ac:dyDescent="0.35">
      <c r="C37" s="1"/>
      <c r="D37" s="1"/>
      <c r="E37" s="1"/>
      <c r="F37" s="1"/>
      <c r="G37" s="1"/>
      <c r="H37" s="1"/>
      <c r="I37" s="1"/>
      <c r="J37" s="1"/>
      <c r="K37" s="1"/>
      <c r="L37" s="1"/>
      <c r="M37" s="1"/>
      <c r="N37" s="1"/>
      <c r="O37" s="1"/>
      <c r="P37" s="1"/>
      <c r="R37" s="1"/>
      <c r="S37" s="1"/>
      <c r="T37" s="1"/>
      <c r="U37" s="1"/>
      <c r="AE37" s="53"/>
    </row>
    <row r="45" spans="2:36" ht="28.5" x14ac:dyDescent="0.35">
      <c r="E45" s="166" t="str">
        <f>IF(ISNUMBER('Data Entry'!AG46),LEFT('Data Entry'!$D46,2),IF(ISNUMBER('Data Entry'!AG45),LEFT('Data Entry'!$D45,2),IF(ISNUMBER('Data Entry'!AG44),LEFT('Data Entry'!$D44,2),IF(ISNUMBER('Data Entry'!AG43),LEFT('Data Entry'!$D43,2),IF(ISNUMBER('Data Entry'!AG42),LEFT('Data Entry'!$D42,2),IF(ISNUMBER('Data Entry'!AG41),LEFT('Data Entry'!$D41,2),IF(ISNUMBER('Data Entry'!AG40),LEFT('Data Entry'!$D40,2),IF(ISNUMBER('Data Entry'!AG39),LEFT('Data Entry'!$D39,2),IF(ISNUMBER('Data Entry'!AG38),LEFT('Data Entry'!$D38,2),IF(ISNUMBER('Data Entry'!AG37),LEFT('Data Entry'!$D37,2),IF(ISNUMBER('Data Entry'!AG36),LEFT('Data Entry'!$D36,2),IF(ISNUMBER('Data Entry'!AG35),LEFT('Data Entry'!$D35,2),IF(ISNUMBER('Data Entry'!AG34),LEFT('Data Entry'!$D34,2),IF(ISNUMBER('Data Entry'!AG33),LEFT('Data Entry'!$D33,2),IF(ISNUMBER('Data Entry'!AG32),LEFT('Data Entry'!$D32,2),IF(ISNUMBER('Data Entry'!AG31),LEFT('Data Entry'!$D31,2),IF(ISNUMBER('Data Entry'!AG30),LEFT('Data Entry'!$D30,2),IF(ISNUMBER('Data Entry'!AG29),LEFT('Data Entry'!$D29,2),IF(ISNUMBER('Data Entry'!AG28),LEFT('Data Entry'!$D28,2),IF(ISNUMBER('Data Entry'!AG27),LEFT('Data Entry'!$D27,2),IF(ISNUMBER('Data Entry'!AG26),LEFT('Data Entry'!$D26,2),IF(ISNUMBER('Data Entry'!AG25),LEFT('Data Entry'!$D25,2),IF(ISNUMBER('Data Entry'!AG24),LEFT('Data Entry'!$D24,2),IF(ISNUMBER('Data Entry'!AG23),LEFT('Data Entry'!$D23,2),IF(ISNUMBER('Data Entry'!AG22),LEFT('Data Entry'!$D22,2),IF(ISNUMBER('Data Entry'!AG23),LEFT('Data Entry'!$D23,2),IF(ISNUMBER('Data Entry'!AG22),LEFT('Data Entry'!$D22,2),IF(ISNUMBER('Data Entry'!AG23),LEFT('Data Entry'!$D23,2),IF(ISNUMBER('Data Entry'!AG22),LEFT('Data Entry'!$D22,2),IF(ISNUMBER('Data Entry'!AG21),LEFT('Data Entry'!$D21,2),IF(ISNUMBER('Data Entry'!AG20),LEFT('Data Entry'!$D20,2),IF(ISNUMBER('Data Entry'!AG19),LEFT('Data Entry'!$D19,2),IF(ISNUMBER('Data Entry'!AG18),LEFT('Data Entry'!$D18,2),IF(ISNUMBER('Data Entry'!AG17),LEFT('Data Entry'!$D17,2),IF(ISNUMBER('Data Entry'!AG16),LEFT('Data Entry'!$D16,2),IF(ISNUMBER('Data Entry'!AG15),LEFT('Data Entry'!$D15,2),"--"))))))))))))&amp;" of each year"))))))))))))))))))))))))</f>
        <v>-- of each year</v>
      </c>
      <c r="F45" s="172"/>
      <c r="G45" s="172"/>
      <c r="I45" s="166"/>
      <c r="L45" s="167" t="str">
        <f>IF(ISNUMBER('Data Entry'!AJ46),LEFT('Data Entry'!$D46,2),IF(ISNUMBER('Data Entry'!AJ45),LEFT('Data Entry'!$D45,2),IF(ISNUMBER('Data Entry'!AJ44),LEFT('Data Entry'!$D44,2),IF(ISNUMBER('Data Entry'!AJ43),LEFT('Data Entry'!$D43,2),IF(ISNUMBER('Data Entry'!AJ42),LEFT('Data Entry'!$D42,2),IF(ISNUMBER('Data Entry'!AJ41),LEFT('Data Entry'!$D41,2),IF(ISNUMBER('Data Entry'!AJ40),LEFT('Data Entry'!$D40,2),IF(ISNUMBER('Data Entry'!AJ39),LEFT('Data Entry'!$D39,2),IF(ISNUMBER('Data Entry'!AJ38),LEFT('Data Entry'!$D38,2),IF(ISNUMBER('Data Entry'!AJ37),LEFT('Data Entry'!$D37,2),IF(ISNUMBER('Data Entry'!AJ36),LEFT('Data Entry'!$D36,2),IF(ISNUMBER('Data Entry'!AJ35),LEFT('Data Entry'!$D35,2),IF(ISNUMBER('Data Entry'!AJ34),LEFT('Data Entry'!$D34,2),IF(ISNUMBER('Data Entry'!AJ33),LEFT('Data Entry'!$D33,2),IF(ISNUMBER('Data Entry'!AJ32),LEFT('Data Entry'!$D32,2),IF(ISNUMBER('Data Entry'!AJ31),LEFT('Data Entry'!$D31,2),IF(ISNUMBER('Data Entry'!AJ30),LEFT('Data Entry'!$D30,2),IF(ISNUMBER('Data Entry'!AJ29),LEFT('Data Entry'!$D29,2),IF(ISNUMBER('Data Entry'!AJ28),LEFT('Data Entry'!$D28,2),IF(ISNUMBER('Data Entry'!AJ27),LEFT('Data Entry'!$D27,2),IF(ISNUMBER('Data Entry'!AJ26),LEFT('Data Entry'!$D26,2),IF(ISNUMBER('Data Entry'!AJ25),LEFT('Data Entry'!$D25,2),IF(ISNUMBER('Data Entry'!AJ24),LEFT('Data Entry'!$D24,2),IF(ISNUMBER('Data Entry'!AJ23),LEFT('Data Entry'!$D23,2),IF(ISNUMBER('Data Entry'!AJ22),LEFT('Data Entry'!$D22,2),IF(ISNUMBER('Data Entry'!AJ23),LEFT('Data Entry'!$D23,2),IF(ISNUMBER('Data Entry'!AJ22),LEFT('Data Entry'!$D22,2),IF(ISNUMBER('Data Entry'!AJ23),LEFT('Data Entry'!$D23,2),IF(ISNUMBER('Data Entry'!AJ22),LEFT('Data Entry'!$D22,2),IF(ISNUMBER('Data Entry'!AJ21),LEFT('Data Entry'!$D21,2),IF(ISNUMBER('Data Entry'!AJ20),LEFT('Data Entry'!$D20,2),IF(ISNUMBER('Data Entry'!AJ19),LEFT('Data Entry'!$D19,2),IF(ISNUMBER('Data Entry'!AJ18),LEFT('Data Entry'!$D18,2),IF(ISNUMBER('Data Entry'!AJ17),LEFT('Data Entry'!$D17,2),IF(ISNUMBER('Data Entry'!AJ16),LEFT('Data Entry'!$D16,2),IF(ISNUMBER('Data Entry'!AJ15),LEFT('Data Entry'!$D15,2),"--"))))))))))))&amp;" of each year"))))))))))))))))))))))))</f>
        <v>-- of each year</v>
      </c>
      <c r="M45" s="172"/>
      <c r="N45" s="172"/>
      <c r="O45" s="172"/>
      <c r="Q45" s="167"/>
      <c r="T45" s="168" t="str">
        <f>IF(ISNUMBER('Data Entry'!AN46),LEFT('Data Entry'!$D46,2),IF(ISNUMBER('Data Entry'!AN45),LEFT('Data Entry'!$D45,2),IF(ISNUMBER('Data Entry'!AN44),LEFT('Data Entry'!$D44,2),IF(ISNUMBER('Data Entry'!AN43),LEFT('Data Entry'!$D43,2),IF(ISNUMBER('Data Entry'!AN42),LEFT('Data Entry'!$D42,2),IF(ISNUMBER('Data Entry'!AN41),LEFT('Data Entry'!$D41,2),IF(ISNUMBER('Data Entry'!AN40),LEFT('Data Entry'!$D40,2),IF(ISNUMBER('Data Entry'!AN39),LEFT('Data Entry'!$D39,2),IF(ISNUMBER('Data Entry'!AN38),LEFT('Data Entry'!$D38,2),IF(ISNUMBER('Data Entry'!AN37),LEFT('Data Entry'!$D37,2),IF(ISNUMBER('Data Entry'!AN36),LEFT('Data Entry'!$D36,2),IF(ISNUMBER('Data Entry'!AN35),LEFT('Data Entry'!$D35,2),IF(ISNUMBER('Data Entry'!AN34),LEFT('Data Entry'!$D34,2),IF(ISNUMBER('Data Entry'!AN33),LEFT('Data Entry'!$D33,2),IF(ISNUMBER('Data Entry'!AN32),LEFT('Data Entry'!$D32,2),IF(ISNUMBER('Data Entry'!AN31),LEFT('Data Entry'!$D31,2),IF(ISNUMBER('Data Entry'!AN30),LEFT('Data Entry'!$D30,2),IF(ISNUMBER('Data Entry'!AN29),LEFT('Data Entry'!$D29,2),IF(ISNUMBER('Data Entry'!AN28),LEFT('Data Entry'!$D28,2),IF(ISNUMBER('Data Entry'!AN27),LEFT('Data Entry'!$D27,2),IF(ISNUMBER('Data Entry'!AN26),LEFT('Data Entry'!$D26,2),IF(ISNUMBER('Data Entry'!AN25),LEFT('Data Entry'!$D25,2),IF(ISNUMBER('Data Entry'!AN24),LEFT('Data Entry'!$D24,2),IF(ISNUMBER('Data Entry'!AN23),LEFT('Data Entry'!$D23,2),IF(ISNUMBER('Data Entry'!AN22),LEFT('Data Entry'!$D22,2),IF(ISNUMBER('Data Entry'!AN23),LEFT('Data Entry'!$D23,2),IF(ISNUMBER('Data Entry'!AN22),LEFT('Data Entry'!$D22,2),IF(ISNUMBER('Data Entry'!AN23),LEFT('Data Entry'!$D23,2),IF(ISNUMBER('Data Entry'!AN22),LEFT('Data Entry'!$D22,2),IF(ISNUMBER('Data Entry'!AN21),LEFT('Data Entry'!$D21,2),IF(ISNUMBER('Data Entry'!AN20),LEFT('Data Entry'!$D20,2),IF(ISNUMBER('Data Entry'!AN19),LEFT('Data Entry'!$D19,2),IF(ISNUMBER('Data Entry'!AN18),LEFT('Data Entry'!$D18,2),IF(ISNUMBER('Data Entry'!AN17),LEFT('Data Entry'!$D17,2),IF(ISNUMBER('Data Entry'!AN16),LEFT('Data Entry'!$D16,2),IF(ISNUMBER('Data Entry'!AN15),LEFT('Data Entry'!$D15,2),"--"))))))))))))&amp;" of each year"))))))))))))))))))))))))</f>
        <v>-- of each year</v>
      </c>
    </row>
    <row r="72" spans="11:51" ht="29" customHeight="1" x14ac:dyDescent="0.35"/>
    <row r="73" spans="11:51" ht="31" customHeight="1" x14ac:dyDescent="0.65">
      <c r="K73" s="72"/>
    </row>
    <row r="74" spans="11:51" ht="15" thickBot="1" x14ac:dyDescent="0.4">
      <c r="AQ74" s="455" t="s">
        <v>112</v>
      </c>
      <c r="AR74" s="455"/>
      <c r="AS74" s="455"/>
      <c r="AT74" s="455"/>
      <c r="AU74" s="34"/>
    </row>
    <row r="75" spans="11:51" ht="58.5" thickBot="1" x14ac:dyDescent="0.4">
      <c r="AQ75" s="24" t="s">
        <v>98</v>
      </c>
      <c r="AR75" s="38" t="s">
        <v>94</v>
      </c>
      <c r="AS75" s="39" t="s">
        <v>95</v>
      </c>
      <c r="AT75" s="40" t="s">
        <v>96</v>
      </c>
      <c r="AU75" s="41" t="s">
        <v>97</v>
      </c>
      <c r="AV75" s="67" t="s">
        <v>113</v>
      </c>
      <c r="AW75" s="163" t="s">
        <v>174</v>
      </c>
      <c r="AX75" s="164" t="s">
        <v>175</v>
      </c>
      <c r="AY75" s="165" t="s">
        <v>176</v>
      </c>
    </row>
    <row r="76" spans="11:51" x14ac:dyDescent="0.35">
      <c r="AP76" s="453" t="s">
        <v>99</v>
      </c>
      <c r="AQ76" s="54">
        <v>2019</v>
      </c>
      <c r="AR76" s="55" t="str">
        <f>IF(ISNUMBER('Data Entry'!K18),'Data Entry'!K18,IF(ISNUMBER('Data Entry'!K17),'Data Entry'!K17,IF(ISNUMBER('Data Entry'!K16),'Data Entry'!K16,IF(ISNUMBER('Data Entry'!K15),'Data Entry'!K15,"--"))))</f>
        <v>--</v>
      </c>
      <c r="AS76" s="56" t="str">
        <f>IF(ISNUMBER('Data Entry'!O18),'Data Entry'!O18,IF(ISNUMBER('Data Entry'!O17),'Data Entry'!O17,IF(ISNUMBER('Data Entry'!O16),'Data Entry'!O16,IF(ISNUMBER('Data Entry'!O15),'Data Entry'!O15,"--"))))</f>
        <v>--</v>
      </c>
      <c r="AT76" s="56" t="str">
        <f>IF(ISNUMBER('Data Entry'!S18),'Data Entry'!S18,IF(ISNUMBER('Data Entry'!S17),'Data Entry'!S17,IF(ISNUMBER('Data Entry'!S16),'Data Entry'!S16,IF(ISNUMBER('Data Entry'!S15),'Data Entry'!S15,"--"))))</f>
        <v>--</v>
      </c>
      <c r="AU76" s="65" t="str">
        <f>IF(ISNUMBER('Data Entry'!W18),'Data Entry'!W18,IF(ISNUMBER('Data Entry'!W17),'Data Entry'!W17,IF(ISNUMBER('Data Entry'!W16),'Data Entry'!W16,IF(ISNUMBER('Data Entry'!W15),'Data Entry'!W15,"--"))))</f>
        <v>--</v>
      </c>
      <c r="AV76" s="57" t="str">
        <f>IF(ISNUMBER('Data Entry'!Z18),'Data Entry'!Z18,IF(ISNUMBER('Data Entry'!Z17),'Data Entry'!Z17,IF(ISNUMBER('Data Entry'!Z16),'Data Entry'!Z16,IF(ISNUMBER('Data Entry'!Z15),'Data Entry'!Z15,"--"))))</f>
        <v>--</v>
      </c>
      <c r="AW76" s="57"/>
      <c r="AX76" s="57"/>
      <c r="AY76" s="57"/>
    </row>
    <row r="77" spans="11:51" ht="15" thickBot="1" x14ac:dyDescent="0.4">
      <c r="AP77" s="454"/>
      <c r="AQ77" s="36">
        <v>2020</v>
      </c>
      <c r="AR77" s="58" t="str">
        <f>IF(ISNUMBER('Data Entry'!K22),'Data Entry'!K22,IF(ISNUMBER('Data Entry'!K21),'Data Entry'!K21,IF(ISNUMBER('Data Entry'!K20),'Data Entry'!K20,IF(ISNUMBER('Data Entry'!K19),'Data Entry'!K19,"--"))))</f>
        <v>--</v>
      </c>
      <c r="AS77" s="59" t="str">
        <f>IF(ISNUMBER('Data Entry'!O22),'Data Entry'!O22,IF(ISNUMBER('Data Entry'!O21),'Data Entry'!O21,IF(ISNUMBER('Data Entry'!O20),'Data Entry'!O20,IF(ISNUMBER('Data Entry'!O19),'Data Entry'!O19,"--"))))</f>
        <v>--</v>
      </c>
      <c r="AT77" s="59" t="str">
        <f>IF(ISNUMBER('Data Entry'!S22),'Data Entry'!S22,IF(ISNUMBER('Data Entry'!S21),'Data Entry'!S21,IF(ISNUMBER('Data Entry'!S20),'Data Entry'!S20,IF(ISNUMBER('Data Entry'!S19),'Data Entry'!S19,"--"))))</f>
        <v>--</v>
      </c>
      <c r="AU77" s="66" t="str">
        <f>IF(ISNUMBER('Data Entry'!W22),'Data Entry'!W22,IF(ISNUMBER('Data Entry'!W21),'Data Entry'!W21,IF(ISNUMBER('Data Entry'!W20),'Data Entry'!W20,IF(ISNUMBER('Data Entry'!W19),'Data Entry'!W19,"--"))))</f>
        <v>--</v>
      </c>
      <c r="AV77" s="60" t="str">
        <f>IF(ISNUMBER('Data Entry'!Z22),'Data Entry'!Z22,IF(ISNUMBER('Data Entry'!Z21),'Data Entry'!Z21,IF(ISNUMBER('Data Entry'!Z20),'Data Entry'!Z20,IF(ISNUMBER('Data Entry'!Z19),'Data Entry'!Z19,"--"))))</f>
        <v>--</v>
      </c>
      <c r="AW77" s="60"/>
      <c r="AX77" s="60"/>
      <c r="AY77" s="60"/>
    </row>
    <row r="78" spans="11:51" ht="14.5" customHeight="1" x14ac:dyDescent="0.35">
      <c r="AP78" s="456" t="s">
        <v>100</v>
      </c>
      <c r="AQ78" s="35">
        <v>2021</v>
      </c>
      <c r="AR78" s="61" t="str">
        <f>IF(ISNUMBER('Data Entry'!K26),'Data Entry'!K26,IF(ISNUMBER('Data Entry'!K25),'Data Entry'!K25,IF(ISNUMBER('Data Entry'!K24),'Data Entry'!K24,IF(ISNUMBER('Data Entry'!K23),'Data Entry'!K23,"--"))))</f>
        <v>--</v>
      </c>
      <c r="AS78" s="62" t="str">
        <f>IF(ISNUMBER('Data Entry'!O26),'Data Entry'!O26,IF(ISNUMBER('Data Entry'!O25),'Data Entry'!O25,IF(ISNUMBER('Data Entry'!O24),'Data Entry'!O24,IF(ISNUMBER('Data Entry'!O23),'Data Entry'!O23,"--"))))</f>
        <v>--</v>
      </c>
      <c r="AT78" s="62" t="str">
        <f>IF(ISNUMBER('Data Entry'!S26),'Data Entry'!S26,IF(ISNUMBER('Data Entry'!S25),'Data Entry'!S25,IF(ISNUMBER('Data Entry'!S24),'Data Entry'!S24,IF(ISNUMBER('Data Entry'!S23),'Data Entry'!S23,"--"))))</f>
        <v>--</v>
      </c>
      <c r="AU78" s="56" t="str">
        <f>IF(ISNUMBER('Data Entry'!W26),'Data Entry'!W26,IF(ISNUMBER('Data Entry'!W25),'Data Entry'!W25,IF(ISNUMBER('Data Entry'!W24),'Data Entry'!W24,IF(ISNUMBER('Data Entry'!W23),'Data Entry'!W23,"--"))))</f>
        <v>--</v>
      </c>
      <c r="AV78" s="68" t="str">
        <f>IF(ISNUMBER('Data Entry'!Z26),'Data Entry'!Z26,IF(ISNUMBER('Data Entry'!Z25),'Data Entry'!Z25,IF(ISNUMBER('Data Entry'!Z24),'Data Entry'!Z24,IF(ISNUMBER('Data Entry'!Z23),'Data Entry'!Z23,"--"))))</f>
        <v>--</v>
      </c>
      <c r="AW78" s="68"/>
      <c r="AX78" s="68"/>
      <c r="AY78" s="68"/>
    </row>
    <row r="79" spans="11:51" x14ac:dyDescent="0.35">
      <c r="AP79" s="457"/>
      <c r="AQ79" s="37">
        <v>2022</v>
      </c>
      <c r="AR79" s="63" t="str">
        <f>IF(ISNUMBER('Data Entry'!K30),'Data Entry'!K30,IF(ISNUMBER('Data Entry'!K29),'Data Entry'!K29,IF(ISNUMBER('Data Entry'!K28),'Data Entry'!K28,IF(ISNUMBER('Data Entry'!K27),'Data Entry'!K27,"--"))))</f>
        <v>--</v>
      </c>
      <c r="AS79" s="64" t="str">
        <f>IF(ISNUMBER('Data Entry'!O30),'Data Entry'!O30,IF(ISNUMBER('Data Entry'!O29),'Data Entry'!O29,IF(ISNUMBER('Data Entry'!O28),'Data Entry'!O28,IF(ISNUMBER('Data Entry'!O27),'Data Entry'!O27,"--"))))</f>
        <v>--</v>
      </c>
      <c r="AT79" s="64" t="str">
        <f>IF(ISNUMBER('Data Entry'!S30),'Data Entry'!S30,IF(ISNUMBER('Data Entry'!S29),'Data Entry'!S29,IF(ISNUMBER('Data Entry'!S28),'Data Entry'!S28,IF(ISNUMBER('Data Entry'!S27),'Data Entry'!S27,"--"))))</f>
        <v>--</v>
      </c>
      <c r="AU79" s="64" t="str">
        <f>IF(ISNUMBER('Data Entry'!W30),'Data Entry'!W30,IF(ISNUMBER('Data Entry'!W29),'Data Entry'!W29,IF(ISNUMBER('Data Entry'!W28),'Data Entry'!W28,IF(ISNUMBER('Data Entry'!W27),'Data Entry'!W27,"--"))))</f>
        <v>--</v>
      </c>
      <c r="AV79" s="69" t="str">
        <f>IF(ISNUMBER('Data Entry'!Z30),'Data Entry'!Z30,IF(ISNUMBER('Data Entry'!Z29),'Data Entry'!Z29,IF(ISNUMBER('Data Entry'!Z28),'Data Entry'!Z28,IF(ISNUMBER('Data Entry'!Z27),'Data Entry'!Z27,"--"))))</f>
        <v>--</v>
      </c>
      <c r="AW79" s="69"/>
      <c r="AX79" s="69"/>
      <c r="AY79" s="69"/>
    </row>
    <row r="80" spans="11:51" x14ac:dyDescent="0.35">
      <c r="AP80" s="457"/>
      <c r="AQ80" s="160">
        <v>2023</v>
      </c>
      <c r="AR80" s="63" t="str">
        <f>IF(ISNUMBER('Data Entry'!K34),'Data Entry'!K34,IF(ISNUMBER('Data Entry'!K33),'Data Entry'!K33,IF(ISNUMBER('Data Entry'!K32),'Data Entry'!K32,IF(ISNUMBER('Data Entry'!K31),'Data Entry'!K31,"--"))))</f>
        <v>--</v>
      </c>
      <c r="AS80" s="64" t="str">
        <f>IF(ISNUMBER('Data Entry'!O34),'Data Entry'!O34,IF(ISNUMBER('Data Entry'!O33),'Data Entry'!O33,IF(ISNUMBER('Data Entry'!O32),'Data Entry'!O32,IF(ISNUMBER('Data Entry'!O31),'Data Entry'!O31,"--"))))</f>
        <v>--</v>
      </c>
      <c r="AT80" s="64" t="str">
        <f>IF(ISNUMBER('Data Entry'!S34),'Data Entry'!S34,IF(ISNUMBER('Data Entry'!S33),'Data Entry'!S33,IF(ISNUMBER('Data Entry'!S32),'Data Entry'!S32,IF(ISNUMBER('Data Entry'!S31),'Data Entry'!S31,"--"))))</f>
        <v>--</v>
      </c>
      <c r="AU80" s="64" t="str">
        <f>IF(ISNUMBER('Data Entry'!W34),'Data Entry'!W34,IF(ISNUMBER('Data Entry'!W33),'Data Entry'!W33,IF(ISNUMBER('Data Entry'!W32),'Data Entry'!W32,IF(ISNUMBER('Data Entry'!W31),'Data Entry'!W31,"--"))))</f>
        <v>--</v>
      </c>
      <c r="AV80" s="70" t="str">
        <f>IF(ISNUMBER('Data Entry'!Z34),'Data Entry'!Z34,IF(ISNUMBER('Data Entry'!Z33),'Data Entry'!Z33,IF(ISNUMBER('Data Entry'!Z32),'Data Entry'!Z32,IF(ISNUMBER('Data Entry'!Z31),'Data Entry'!Z31,"--"))))</f>
        <v>--</v>
      </c>
      <c r="AW80" s="70" t="str">
        <f>IF(ISNUMBER('Data Entry'!AG34),'Data Entry'!AG34,IF(ISNUMBER('Data Entry'!AG33),'Data Entry'!AG33,IF(ISNUMBER('Data Entry'!AG32),'Data Entry'!AG32,IF(ISNUMBER('Data Entry'!AG31),'Data Entry'!AG31,"--"))))</f>
        <v>--</v>
      </c>
      <c r="AX80" s="70" t="str">
        <f>IF(ISNUMBER('Data Entry'!AJ34),'Data Entry'!AJ34,IF(ISNUMBER('Data Entry'!AJ33),'Data Entry'!AJ33,IF(ISNUMBER('Data Entry'!AJ32),'Data Entry'!AJ32,IF(ISNUMBER('Data Entry'!AJ31),'Data Entry'!AJ31,"--"))))</f>
        <v>--</v>
      </c>
      <c r="AY80" s="70" t="str">
        <f>IF(ISNUMBER('Data Entry'!AN34),'Data Entry'!AN34,IF(ISNUMBER('Data Entry'!AN33),'Data Entry'!AN33,IF(ISNUMBER('Data Entry'!AN32),'Data Entry'!AN32,IF(ISNUMBER('Data Entry'!AN31),'Data Entry'!AN31,"--"))))</f>
        <v>--</v>
      </c>
    </row>
    <row r="81" spans="42:51" x14ac:dyDescent="0.35">
      <c r="AP81" s="457"/>
      <c r="AQ81" s="162">
        <v>2024</v>
      </c>
      <c r="AR81" s="63" t="str">
        <f>IF(ISNUMBER('Data Entry'!K38),'Data Entry'!K38,IF(ISNUMBER('Data Entry'!K37),'Data Entry'!K37,IF(ISNUMBER('Data Entry'!K36),'Data Entry'!K36,IF(ISNUMBER('Data Entry'!K35),'Data Entry'!K35,"--"))))</f>
        <v>--</v>
      </c>
      <c r="AS81" s="64" t="str">
        <f>IF(ISNUMBER('Data Entry'!O38),'Data Entry'!O38,IF(ISNUMBER('Data Entry'!O37),'Data Entry'!O37,IF(ISNUMBER('Data Entry'!O36),'Data Entry'!O36,IF(ISNUMBER('Data Entry'!O35),'Data Entry'!O35,"--"))))</f>
        <v>--</v>
      </c>
      <c r="AT81" s="64" t="str">
        <f>IF(ISNUMBER('Data Entry'!S38),'Data Entry'!S38,IF(ISNUMBER('Data Entry'!S37),'Data Entry'!S37,IF(ISNUMBER('Data Entry'!S36),'Data Entry'!S36,IF(ISNUMBER('Data Entry'!S35),'Data Entry'!S35,"--"))))</f>
        <v>--</v>
      </c>
      <c r="AU81" s="64" t="str">
        <f>IF(ISNUMBER('Data Entry'!W38),'Data Entry'!W38,IF(ISNUMBER('Data Entry'!W37),'Data Entry'!W37,IF(ISNUMBER('Data Entry'!W36),'Data Entry'!W36,IF(ISNUMBER('Data Entry'!W35),'Data Entry'!W35,"--"))))</f>
        <v>--</v>
      </c>
      <c r="AV81" s="70" t="str">
        <f>IF(ISNUMBER('Data Entry'!Z38),'Data Entry'!Z38,IF(ISNUMBER('Data Entry'!Z37),'Data Entry'!Z37,IF(ISNUMBER('Data Entry'!Z36),'Data Entry'!Z36,IF(ISNUMBER('Data Entry'!Z35),'Data Entry'!Z35,"--"))))</f>
        <v>--</v>
      </c>
      <c r="AW81" s="70" t="str">
        <f>IF(ISNUMBER('Data Entry'!AG38),'Data Entry'!AG38,IF(ISNUMBER('Data Entry'!AG37),'Data Entry'!AG37,IF(ISNUMBER('Data Entry'!AG36),'Data Entry'!AG36,IF(ISNUMBER('Data Entry'!AG35),'Data Entry'!AG35,"--"))))</f>
        <v>--</v>
      </c>
      <c r="AX81" s="70" t="str">
        <f>IF(ISNUMBER('Data Entry'!AJ38),'Data Entry'!AJ38,IF(ISNUMBER('Data Entry'!AJ37),'Data Entry'!AJ37,IF(ISNUMBER('Data Entry'!AJ36),'Data Entry'!AJ36,IF(ISNUMBER('Data Entry'!AJ35),'Data Entry'!AJ35,"--"))))</f>
        <v>--</v>
      </c>
      <c r="AY81" s="70" t="str">
        <f>IF(ISNUMBER('Data Entry'!AN38),'Data Entry'!AN38,IF(ISNUMBER('Data Entry'!AN37),'Data Entry'!AN37,IF(ISNUMBER('Data Entry'!AN36),'Data Entry'!AN36,IF(ISNUMBER('Data Entry'!AN35),'Data Entry'!AN35,"--"))))</f>
        <v>--</v>
      </c>
    </row>
    <row r="82" spans="42:51" x14ac:dyDescent="0.35">
      <c r="AP82" s="457"/>
      <c r="AQ82" s="161">
        <v>2025</v>
      </c>
      <c r="AR82" s="61" t="str">
        <f>IF(ISNUMBER('Data Entry'!K42),'Data Entry'!K42,IF(ISNUMBER('Data Entry'!K41),'Data Entry'!K41,IF(ISNUMBER('Data Entry'!K40),'Data Entry'!K40,IF(ISNUMBER('Data Entry'!K39),'Data Entry'!K39,"--"))))</f>
        <v>--</v>
      </c>
      <c r="AS82" s="64" t="str">
        <f>IF(ISNUMBER('Data Entry'!O42),'Data Entry'!O42,IF(ISNUMBER('Data Entry'!O41),'Data Entry'!O41,IF(ISNUMBER('Data Entry'!O40),'Data Entry'!O40,IF(ISNUMBER('Data Entry'!O39),'Data Entry'!O39,"--"))))</f>
        <v>--</v>
      </c>
      <c r="AT82" s="64" t="str">
        <f>IF(ISNUMBER('Data Entry'!S42),'Data Entry'!S42,IF(ISNUMBER('Data Entry'!S41),'Data Entry'!S41,IF(ISNUMBER('Data Entry'!S40),'Data Entry'!S40,IF(ISNUMBER('Data Entry'!S39),'Data Entry'!S39,"--"))))</f>
        <v>--</v>
      </c>
      <c r="AU82" s="64" t="str">
        <f>IF(ISNUMBER('Data Entry'!W42),'Data Entry'!W42,IF(ISNUMBER('Data Entry'!W41),'Data Entry'!W41,IF(ISNUMBER('Data Entry'!W40),'Data Entry'!W40,IF(ISNUMBER('Data Entry'!W39),'Data Entry'!W39,"--"))))</f>
        <v>--</v>
      </c>
      <c r="AV82" s="64" t="str">
        <f>IF(ISNUMBER('Data Entry'!Z42),'Data Entry'!Z42,IF(ISNUMBER('Data Entry'!Z41),'Data Entry'!Z41,IF(ISNUMBER('Data Entry'!Z40),'Data Entry'!Z40,IF(ISNUMBER('Data Entry'!Z39),'Data Entry'!Z39,"--"))))</f>
        <v>--</v>
      </c>
      <c r="AW82" s="64" t="str">
        <f>IF(ISNUMBER('Data Entry'!AG42),'Data Entry'!AG42,IF(ISNUMBER('Data Entry'!AG41),'Data Entry'!AG41,IF(ISNUMBER('Data Entry'!AG40),'Data Entry'!AG40,IF(ISNUMBER('Data Entry'!AG39),'Data Entry'!AG39,"--"))))</f>
        <v>--</v>
      </c>
      <c r="AX82" s="64" t="str">
        <f>IF(ISNUMBER('Data Entry'!AJ42),'Data Entry'!AJ42,IF(ISNUMBER('Data Entry'!AJ41),'Data Entry'!AJ41,IF(ISNUMBER('Data Entry'!AJ40),'Data Entry'!AJ40,IF(ISNUMBER('Data Entry'!AJ39),'Data Entry'!AJ39,"--"))))</f>
        <v>--</v>
      </c>
      <c r="AY82" s="64" t="str">
        <f>IF(ISNUMBER('Data Entry'!AN42),'Data Entry'!AN42,IF(ISNUMBER('Data Entry'!AN41),'Data Entry'!AN41,IF(ISNUMBER('Data Entry'!AN40),'Data Entry'!AN40,IF(ISNUMBER('Data Entry'!AN39),'Data Entry'!AN39,"--"))))</f>
        <v>--</v>
      </c>
    </row>
    <row r="83" spans="42:51" ht="15" thickBot="1" x14ac:dyDescent="0.4">
      <c r="AP83" s="458"/>
      <c r="AQ83" s="114">
        <v>2026</v>
      </c>
      <c r="AR83" s="58" t="str">
        <f>IF(ISNUMBER('Data Entry'!K46),'Data Entry'!K46,IF(ISNUMBER('Data Entry'!K45),'Data Entry'!K45,IF(ISNUMBER('Data Entry'!K44),'Data Entry'!K44,IF(ISNUMBER('Data Entry'!K43),'Data Entry'!K43,"--"))))</f>
        <v>--</v>
      </c>
      <c r="AS83" s="59" t="str">
        <f>IF(ISNUMBER('Data Entry'!O46),'Data Entry'!O46,IF(ISNUMBER('Data Entry'!O45),'Data Entry'!O45,IF(ISNUMBER('Data Entry'!O44),'Data Entry'!O44,IF(ISNUMBER('Data Entry'!O43),'Data Entry'!O43,"--"))))</f>
        <v>--</v>
      </c>
      <c r="AT83" s="59" t="str">
        <f>IF(ISNUMBER('Data Entry'!S46),'Data Entry'!S46,IF(ISNUMBER('Data Entry'!S45),'Data Entry'!S45,IF(ISNUMBER('Data Entry'!S44),'Data Entry'!S44,IF(ISNUMBER('Data Entry'!S43),'Data Entry'!S43,"--"))))</f>
        <v>--</v>
      </c>
      <c r="AU83" s="66" t="str">
        <f>IF(ISNUMBER('Data Entry'!W46),'Data Entry'!W46,IF(ISNUMBER('Data Entry'!W45),'Data Entry'!W45,IF(ISNUMBER('Data Entry'!W44),'Data Entry'!W44,IF(ISNUMBER('Data Entry'!W43),'Data Entry'!W43,"--"))))</f>
        <v>--</v>
      </c>
      <c r="AV83" s="66" t="str">
        <f>IF(ISNUMBER('Data Entry'!Z46),'Data Entry'!Z46,IF(ISNUMBER('Data Entry'!Z45),'Data Entry'!Z45,IF(ISNUMBER('Data Entry'!Z44),'Data Entry'!Z44,IF(ISNUMBER('Data Entry'!Z43),'Data Entry'!Z43,"--"))))</f>
        <v>--</v>
      </c>
      <c r="AW83" s="66" t="str">
        <f>IF(ISNUMBER('Data Entry'!AG46),'Data Entry'!AG46,IF(ISNUMBER('Data Entry'!AG45),'Data Entry'!AG45,IF(ISNUMBER('Data Entry'!AG44),'Data Entry'!AG44,IF(ISNUMBER('Data Entry'!AG43),'Data Entry'!AG43,"--"))))</f>
        <v>--</v>
      </c>
      <c r="AX83" s="66" t="str">
        <f>IF(ISNUMBER('Data Entry'!AJ46),'Data Entry'!AJ46,IF(ISNUMBER('Data Entry'!AJ45),'Data Entry'!AJ45,IF(ISNUMBER('Data Entry'!AJ44),'Data Entry'!AJ44,IF(ISNUMBER('Data Entry'!AJ43),'Data Entry'!AJ43,"--"))))</f>
        <v>--</v>
      </c>
      <c r="AY83" s="66" t="str">
        <f>IF(ISNUMBER('Data Entry'!AN46),'Data Entry'!AN46,IF(ISNUMBER('Data Entry'!AN45),'Data Entry'!AN45,IF(ISNUMBER('Data Entry'!AN44),'Data Entry'!AN44,IF(ISNUMBER('Data Entry'!AN43),'Data Entry'!AN43,"--"))))</f>
        <v>--</v>
      </c>
    </row>
    <row r="84" spans="42:51" x14ac:dyDescent="0.35">
      <c r="AQ84" s="96"/>
      <c r="AR84" s="159"/>
      <c r="AS84" s="159"/>
      <c r="AT84" s="159"/>
      <c r="AU84" s="159"/>
      <c r="AV84" s="159"/>
    </row>
  </sheetData>
  <sheetProtection algorithmName="SHA-512" hashValue="/wFHCa8Q0PkH39Kzuxt3oOMMjFTGA9ny0VzqBzAK1EgN/bnLgW1IdpGf+5/ozh4F7HVqoXZDJ4uPLz5+nTa3OQ==" saltValue="9QY2Zt2OZKjkt+74zs8G5Q==" spinCount="100000" sheet="1" objects="1" scenarios="1"/>
  <mergeCells count="5">
    <mergeCell ref="AP76:AP77"/>
    <mergeCell ref="AQ74:AT74"/>
    <mergeCell ref="AV3:AY3"/>
    <mergeCell ref="B2:C2"/>
    <mergeCell ref="AP78:AP8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C5074-8C94-4016-A530-B7B8726267CC}">
  <sheetPr codeName="Sheet4">
    <tabColor theme="5"/>
  </sheetPr>
  <dimension ref="B2:U37"/>
  <sheetViews>
    <sheetView showGridLines="0" zoomScale="70" zoomScaleNormal="70" workbookViewId="0">
      <selection activeCell="T90" sqref="T90"/>
    </sheetView>
  </sheetViews>
  <sheetFormatPr defaultColWidth="8.81640625" defaultRowHeight="14.5" x14ac:dyDescent="0.35"/>
  <cols>
    <col min="1" max="1" width="5" customWidth="1"/>
    <col min="2" max="2" width="9.6328125" customWidth="1"/>
    <col min="3" max="3" width="12.6328125" customWidth="1"/>
    <col min="4" max="4" width="13" customWidth="1"/>
    <col min="5" max="6" width="14.453125" customWidth="1"/>
    <col min="15" max="15" width="5" customWidth="1"/>
    <col min="17" max="17" width="11.26953125" customWidth="1"/>
    <col min="18" max="21" width="12.1796875" customWidth="1"/>
    <col min="22" max="22" width="3.7265625" customWidth="1"/>
    <col min="23" max="23" width="19.1796875" customWidth="1"/>
    <col min="24" max="24" width="9.26953125" customWidth="1"/>
    <col min="25" max="25" width="11.453125" customWidth="1"/>
    <col min="26" max="26" width="10.36328125" customWidth="1"/>
    <col min="27" max="27" width="9.36328125" customWidth="1"/>
  </cols>
  <sheetData>
    <row r="2" spans="2:21" ht="23.5" customHeight="1" x14ac:dyDescent="0.35">
      <c r="B2" s="450" t="s">
        <v>92</v>
      </c>
      <c r="C2" s="450"/>
      <c r="D2" s="33" t="str">
        <f>IF(ISBLANK('Data Entry'!E5), "please enter your organization's name on the Template tab", 'Data Entry'!E5)</f>
        <v>please enter your organization's name on the Template tab</v>
      </c>
      <c r="E2" s="1"/>
      <c r="F2" s="1"/>
      <c r="G2" s="1"/>
      <c r="H2" s="1"/>
      <c r="I2" s="1"/>
      <c r="J2" s="1"/>
      <c r="K2" s="1"/>
      <c r="L2" s="1"/>
      <c r="M2" s="1"/>
      <c r="N2" s="1"/>
      <c r="O2" s="1"/>
      <c r="P2" s="1"/>
      <c r="Q2" s="1"/>
      <c r="R2" s="1"/>
      <c r="S2" s="1"/>
      <c r="T2" s="1"/>
      <c r="U2" s="1"/>
    </row>
    <row r="3" spans="2:21" ht="31" customHeight="1" x14ac:dyDescent="0.35">
      <c r="B3" s="1"/>
      <c r="C3" s="1"/>
      <c r="D3" s="1"/>
      <c r="E3" s="1"/>
      <c r="F3" s="1"/>
      <c r="G3" s="1"/>
      <c r="H3" s="1"/>
      <c r="I3" s="1"/>
      <c r="J3" s="1"/>
      <c r="K3" s="1"/>
      <c r="L3" s="1"/>
      <c r="M3" s="1"/>
      <c r="N3" s="1"/>
      <c r="O3" s="1"/>
      <c r="P3" s="1"/>
      <c r="R3" s="1"/>
      <c r="S3" s="1"/>
      <c r="T3" s="1"/>
      <c r="U3" s="1"/>
    </row>
    <row r="4" spans="2:21" ht="41" customHeight="1" x14ac:dyDescent="0.35">
      <c r="B4" s="1"/>
      <c r="C4" s="1"/>
      <c r="D4" s="1"/>
      <c r="E4" s="1"/>
      <c r="F4" s="1"/>
      <c r="G4" s="1"/>
      <c r="H4" s="1"/>
      <c r="I4" s="1"/>
      <c r="J4" s="1"/>
      <c r="K4" s="1"/>
      <c r="L4" s="1"/>
      <c r="M4" s="1"/>
      <c r="N4" s="1"/>
      <c r="O4" s="1"/>
      <c r="P4" s="1"/>
    </row>
    <row r="5" spans="2:21" ht="14.5" customHeight="1" x14ac:dyDescent="0.35">
      <c r="B5" s="1"/>
      <c r="C5" s="1"/>
      <c r="D5" s="1"/>
      <c r="E5" s="1"/>
      <c r="F5" s="1"/>
      <c r="G5" s="1"/>
      <c r="H5" s="1"/>
      <c r="I5" s="1"/>
      <c r="J5" s="1"/>
      <c r="K5" s="1"/>
      <c r="L5" s="1"/>
      <c r="M5" s="1"/>
      <c r="N5" s="1"/>
      <c r="O5" s="1"/>
      <c r="P5" s="1"/>
    </row>
    <row r="6" spans="2:21" x14ac:dyDescent="0.35">
      <c r="B6" s="1"/>
      <c r="C6" s="1"/>
      <c r="D6" s="1"/>
      <c r="E6" s="1"/>
      <c r="F6" s="1"/>
      <c r="G6" s="1"/>
      <c r="H6" s="1"/>
      <c r="I6" s="1"/>
      <c r="J6" s="1"/>
      <c r="K6" s="1"/>
      <c r="L6" s="1"/>
      <c r="M6" s="1"/>
      <c r="N6" s="1"/>
      <c r="O6" s="1"/>
      <c r="P6" s="1"/>
    </row>
    <row r="7" spans="2:21" x14ac:dyDescent="0.35">
      <c r="B7" s="1"/>
      <c r="C7" s="1"/>
      <c r="D7" s="1"/>
      <c r="E7" s="1"/>
      <c r="F7" s="1"/>
      <c r="G7" s="1"/>
      <c r="H7" s="1"/>
      <c r="I7" s="1"/>
      <c r="J7" s="1"/>
      <c r="K7" s="1"/>
      <c r="L7" s="1"/>
      <c r="M7" s="1"/>
      <c r="N7" s="1"/>
      <c r="O7" s="1"/>
      <c r="P7" s="1"/>
    </row>
    <row r="8" spans="2:21" x14ac:dyDescent="0.35">
      <c r="B8" s="1"/>
      <c r="C8" s="1"/>
      <c r="D8" s="1"/>
      <c r="E8" s="1"/>
      <c r="F8" s="1"/>
      <c r="G8" s="1"/>
      <c r="H8" s="1"/>
      <c r="I8" s="1"/>
      <c r="J8" s="1"/>
      <c r="K8" s="1"/>
      <c r="L8" s="1"/>
      <c r="M8" s="1"/>
      <c r="N8" s="1"/>
      <c r="O8" s="1"/>
      <c r="P8" s="1"/>
    </row>
    <row r="9" spans="2:21" x14ac:dyDescent="0.35">
      <c r="B9" s="1"/>
      <c r="C9" s="1"/>
      <c r="D9" s="1"/>
      <c r="E9" s="1"/>
      <c r="F9" s="1"/>
      <c r="G9" s="1"/>
      <c r="H9" s="1"/>
      <c r="I9" s="1"/>
      <c r="J9" s="1"/>
      <c r="K9" s="1"/>
      <c r="L9" s="1"/>
      <c r="M9" s="1"/>
      <c r="N9" s="1"/>
      <c r="O9" s="1"/>
      <c r="P9" s="1"/>
    </row>
    <row r="10" spans="2:21" x14ac:dyDescent="0.35">
      <c r="B10" s="1"/>
      <c r="C10" s="1"/>
      <c r="D10" s="1"/>
      <c r="E10" s="1"/>
      <c r="F10" s="1"/>
      <c r="G10" s="1"/>
      <c r="H10" s="1"/>
      <c r="I10" s="1"/>
      <c r="J10" s="1"/>
      <c r="K10" s="1"/>
      <c r="L10" s="1"/>
      <c r="M10" s="1"/>
      <c r="N10" s="1"/>
      <c r="O10" s="1"/>
      <c r="P10" s="1"/>
    </row>
    <row r="11" spans="2:21" x14ac:dyDescent="0.35">
      <c r="B11" s="1"/>
      <c r="C11" s="1"/>
      <c r="D11" s="1"/>
      <c r="E11" s="1"/>
      <c r="F11" s="1"/>
      <c r="G11" s="1"/>
      <c r="H11" s="1"/>
      <c r="I11" s="1"/>
      <c r="J11" s="1"/>
      <c r="K11" s="1"/>
      <c r="L11" s="1"/>
      <c r="M11" s="1"/>
      <c r="N11" s="1"/>
      <c r="O11" s="1"/>
      <c r="P11" s="1"/>
    </row>
    <row r="12" spans="2:21" x14ac:dyDescent="0.35">
      <c r="B12" s="1"/>
      <c r="C12" s="1"/>
      <c r="D12" s="1"/>
      <c r="E12" s="1"/>
      <c r="F12" s="1"/>
      <c r="G12" s="1"/>
      <c r="H12" s="1"/>
      <c r="I12" s="1"/>
      <c r="J12" s="1"/>
      <c r="K12" s="1"/>
      <c r="L12" s="1"/>
      <c r="M12" s="1"/>
      <c r="N12" s="1"/>
      <c r="O12" s="1"/>
      <c r="P12" s="1"/>
    </row>
    <row r="13" spans="2:21" x14ac:dyDescent="0.35">
      <c r="B13" s="1"/>
      <c r="C13" s="1"/>
      <c r="D13" s="1"/>
      <c r="E13" s="1"/>
      <c r="F13" s="1"/>
      <c r="G13" s="1"/>
      <c r="H13" s="1"/>
      <c r="I13" s="1"/>
      <c r="J13" s="1"/>
      <c r="K13" s="1"/>
      <c r="L13" s="1"/>
      <c r="M13" s="1"/>
      <c r="N13" s="1"/>
      <c r="O13" s="1"/>
      <c r="P13" s="1"/>
    </row>
    <row r="14" spans="2:21" x14ac:dyDescent="0.35">
      <c r="B14" s="1"/>
      <c r="C14" s="1"/>
      <c r="D14" s="1"/>
      <c r="E14" s="1"/>
      <c r="F14" s="1"/>
      <c r="G14" s="1"/>
      <c r="H14" s="1"/>
      <c r="I14" s="1"/>
      <c r="J14" s="1"/>
      <c r="K14" s="1"/>
      <c r="L14" s="1"/>
      <c r="M14" s="1"/>
      <c r="N14" s="1"/>
      <c r="O14" s="1"/>
      <c r="P14" s="1"/>
    </row>
    <row r="15" spans="2:21" x14ac:dyDescent="0.35">
      <c r="B15" s="1"/>
      <c r="C15" s="1"/>
      <c r="D15" s="1"/>
      <c r="E15" s="1"/>
      <c r="F15" s="1"/>
      <c r="G15" s="1"/>
      <c r="H15" s="1"/>
      <c r="I15" s="1"/>
      <c r="J15" s="1"/>
      <c r="K15" s="1"/>
      <c r="L15" s="1"/>
      <c r="M15" s="1"/>
      <c r="N15" s="1"/>
      <c r="O15" s="1"/>
      <c r="P15" s="1"/>
    </row>
    <row r="16" spans="2:21" x14ac:dyDescent="0.35">
      <c r="B16" s="1"/>
      <c r="C16" s="1"/>
      <c r="D16" s="1"/>
      <c r="E16" s="1"/>
      <c r="F16" s="1"/>
      <c r="G16" s="1"/>
      <c r="H16" s="1"/>
      <c r="I16" s="1"/>
      <c r="J16" s="1"/>
      <c r="K16" s="1"/>
      <c r="L16" s="1"/>
      <c r="M16" s="1"/>
      <c r="N16" s="1"/>
      <c r="O16" s="1"/>
      <c r="P16" s="1"/>
    </row>
    <row r="17" spans="2:21" x14ac:dyDescent="0.35">
      <c r="B17" s="1"/>
      <c r="C17" s="1"/>
      <c r="D17" s="1"/>
      <c r="E17" s="1"/>
      <c r="F17" s="1"/>
      <c r="G17" s="1"/>
      <c r="H17" s="1"/>
      <c r="I17" s="1"/>
      <c r="J17" s="1"/>
      <c r="K17" s="1"/>
      <c r="L17" s="1"/>
      <c r="M17" s="1"/>
      <c r="N17" s="1"/>
      <c r="O17" s="1"/>
      <c r="P17" s="1"/>
    </row>
    <row r="18" spans="2:21" x14ac:dyDescent="0.35">
      <c r="B18" s="1"/>
      <c r="C18" s="1"/>
      <c r="D18" s="1"/>
      <c r="E18" s="1"/>
      <c r="F18" s="1"/>
      <c r="G18" s="1"/>
      <c r="H18" s="1"/>
      <c r="I18" s="1"/>
      <c r="J18" s="1"/>
      <c r="K18" s="1"/>
      <c r="L18" s="1"/>
      <c r="M18" s="1"/>
      <c r="N18" s="1"/>
      <c r="O18" s="1"/>
      <c r="P18" s="1"/>
    </row>
    <row r="19" spans="2:21" x14ac:dyDescent="0.35">
      <c r="B19" s="1"/>
      <c r="C19" s="1"/>
      <c r="D19" s="1"/>
      <c r="E19" s="1"/>
      <c r="F19" s="1"/>
      <c r="G19" s="1"/>
      <c r="H19" s="1"/>
      <c r="I19" s="1"/>
      <c r="J19" s="1"/>
      <c r="K19" s="1"/>
      <c r="L19" s="1"/>
      <c r="M19" s="1"/>
      <c r="N19" s="1"/>
      <c r="O19" s="1"/>
      <c r="P19" s="1"/>
    </row>
    <row r="20" spans="2:21" x14ac:dyDescent="0.35">
      <c r="B20" s="1"/>
      <c r="C20" s="1"/>
      <c r="D20" s="1"/>
      <c r="E20" s="1"/>
      <c r="F20" s="1"/>
      <c r="G20" s="1"/>
      <c r="H20" s="1"/>
      <c r="I20" s="1"/>
      <c r="J20" s="1"/>
      <c r="K20" s="1"/>
      <c r="L20" s="1"/>
      <c r="M20" s="1"/>
      <c r="N20" s="1"/>
      <c r="O20" s="1"/>
      <c r="P20" s="1"/>
    </row>
    <row r="21" spans="2:21" x14ac:dyDescent="0.35">
      <c r="B21" s="1"/>
      <c r="C21" s="1"/>
      <c r="D21" s="1"/>
      <c r="E21" s="1"/>
      <c r="F21" s="1"/>
      <c r="G21" s="1"/>
      <c r="H21" s="1"/>
      <c r="I21" s="1"/>
      <c r="J21" s="1"/>
      <c r="K21" s="1"/>
      <c r="L21" s="1"/>
      <c r="M21" s="1"/>
      <c r="N21" s="1"/>
      <c r="O21" s="1"/>
      <c r="P21" s="1"/>
    </row>
    <row r="22" spans="2:21" x14ac:dyDescent="0.35">
      <c r="B22" s="1"/>
      <c r="C22" s="1"/>
      <c r="D22" s="1"/>
      <c r="E22" s="1"/>
      <c r="F22" s="1"/>
      <c r="G22" s="1"/>
      <c r="H22" s="1"/>
      <c r="I22" s="1"/>
      <c r="J22" s="1"/>
      <c r="K22" s="1"/>
      <c r="L22" s="1"/>
      <c r="M22" s="1"/>
      <c r="N22" s="1"/>
      <c r="O22" s="1"/>
      <c r="P22" s="1"/>
    </row>
    <row r="23" spans="2:21" x14ac:dyDescent="0.35">
      <c r="B23" s="1"/>
      <c r="C23" s="1"/>
      <c r="D23" s="1"/>
      <c r="E23" s="1"/>
      <c r="F23" s="1"/>
      <c r="G23" s="1"/>
      <c r="H23" s="1"/>
      <c r="I23" s="1"/>
      <c r="J23" s="1"/>
      <c r="K23" s="1"/>
      <c r="L23" s="1"/>
      <c r="M23" s="1"/>
      <c r="N23" s="1"/>
      <c r="O23" s="1"/>
      <c r="P23" s="1"/>
    </row>
    <row r="24" spans="2:21" x14ac:dyDescent="0.35">
      <c r="B24" s="1"/>
      <c r="C24" s="1"/>
      <c r="D24" s="1"/>
      <c r="E24" s="1"/>
      <c r="F24" s="1"/>
      <c r="G24" s="1"/>
      <c r="H24" s="1"/>
      <c r="I24" s="1"/>
      <c r="J24" s="1"/>
      <c r="K24" s="1"/>
      <c r="L24" s="1"/>
      <c r="M24" s="1"/>
      <c r="N24" s="1"/>
      <c r="O24" s="1"/>
      <c r="P24" s="1"/>
    </row>
    <row r="25" spans="2:21" x14ac:dyDescent="0.35">
      <c r="B25" s="1"/>
      <c r="C25" s="1"/>
      <c r="D25" s="1"/>
      <c r="E25" s="1"/>
      <c r="F25" s="1"/>
      <c r="G25" s="1"/>
      <c r="H25" s="1"/>
      <c r="I25" s="1"/>
      <c r="J25" s="1"/>
      <c r="K25" s="1"/>
      <c r="L25" s="1"/>
      <c r="M25" s="1"/>
      <c r="N25" s="1"/>
      <c r="O25" s="1"/>
      <c r="P25" s="1"/>
    </row>
    <row r="26" spans="2:21" x14ac:dyDescent="0.35">
      <c r="B26" s="1"/>
      <c r="C26" s="1"/>
      <c r="D26" s="1"/>
      <c r="E26" s="1"/>
      <c r="F26" s="1"/>
      <c r="G26" s="1"/>
      <c r="H26" s="1"/>
      <c r="I26" s="1"/>
      <c r="J26" s="1"/>
      <c r="K26" s="1"/>
      <c r="L26" s="1"/>
      <c r="M26" s="1"/>
      <c r="N26" s="1"/>
      <c r="O26" s="1"/>
      <c r="P26" s="1"/>
    </row>
    <row r="27" spans="2:21" x14ac:dyDescent="0.35">
      <c r="B27" s="1"/>
      <c r="C27" s="1"/>
      <c r="D27" s="1"/>
      <c r="E27" s="1"/>
      <c r="F27" s="1"/>
      <c r="G27" s="1"/>
      <c r="H27" s="1"/>
      <c r="I27" s="1"/>
      <c r="J27" s="1"/>
      <c r="K27" s="1"/>
      <c r="L27" s="1"/>
      <c r="M27" s="1"/>
      <c r="N27" s="1"/>
      <c r="O27" s="1"/>
      <c r="P27" s="1"/>
    </row>
    <row r="28" spans="2:21" x14ac:dyDescent="0.35">
      <c r="B28" s="1"/>
      <c r="C28" s="1"/>
      <c r="D28" s="1"/>
      <c r="E28" s="1"/>
      <c r="F28" s="1"/>
      <c r="G28" s="1"/>
      <c r="H28" s="1"/>
      <c r="I28" s="1"/>
      <c r="J28" s="1"/>
      <c r="K28" s="1"/>
      <c r="L28" s="1"/>
      <c r="M28" s="1"/>
      <c r="N28" s="1"/>
      <c r="O28" s="1"/>
      <c r="P28" s="1"/>
    </row>
    <row r="29" spans="2:21" x14ac:dyDescent="0.35">
      <c r="B29" s="1"/>
      <c r="C29" s="1"/>
      <c r="D29" s="1"/>
      <c r="E29" s="1"/>
      <c r="F29" s="1"/>
      <c r="G29" s="1"/>
      <c r="H29" s="1"/>
      <c r="I29" s="1"/>
      <c r="J29" s="1"/>
      <c r="K29" s="1"/>
      <c r="L29" s="1"/>
      <c r="M29" s="1"/>
      <c r="N29" s="1"/>
      <c r="O29" s="1"/>
      <c r="P29" s="1"/>
      <c r="Q29" s="1"/>
      <c r="R29" s="1"/>
      <c r="S29" s="1"/>
      <c r="T29" s="1"/>
      <c r="U29" s="1"/>
    </row>
    <row r="30" spans="2:21" x14ac:dyDescent="0.35">
      <c r="B30" s="1"/>
      <c r="C30" s="1"/>
      <c r="D30" s="1"/>
      <c r="E30" s="1"/>
      <c r="F30" s="1"/>
      <c r="G30" s="1"/>
      <c r="H30" s="1"/>
      <c r="I30" s="1"/>
      <c r="J30" s="1"/>
      <c r="K30" s="1"/>
      <c r="L30" s="1"/>
      <c r="M30" s="1"/>
      <c r="N30" s="1"/>
      <c r="O30" s="1"/>
      <c r="P30" s="1"/>
      <c r="Q30" s="1"/>
      <c r="R30" s="1"/>
      <c r="S30" s="1"/>
      <c r="T30" s="1"/>
      <c r="U30" s="1"/>
    </row>
    <row r="31" spans="2:21" x14ac:dyDescent="0.35">
      <c r="B31" s="1"/>
      <c r="C31" s="1"/>
      <c r="D31" s="1"/>
      <c r="E31" s="1"/>
      <c r="F31" s="1"/>
      <c r="G31" s="1"/>
      <c r="H31" s="1"/>
      <c r="I31" s="1"/>
      <c r="J31" s="1"/>
      <c r="K31" s="1"/>
      <c r="L31" s="1"/>
      <c r="M31" s="1"/>
      <c r="N31" s="1"/>
      <c r="O31" s="1"/>
      <c r="P31" s="1"/>
      <c r="Q31" s="1"/>
      <c r="R31" s="1"/>
      <c r="S31" s="1"/>
      <c r="T31" s="1"/>
      <c r="U31" s="1"/>
    </row>
    <row r="32" spans="2:21" x14ac:dyDescent="0.35">
      <c r="B32" s="1"/>
      <c r="C32" s="1"/>
      <c r="D32" s="1"/>
      <c r="E32" s="1"/>
      <c r="F32" s="1"/>
      <c r="G32" s="1"/>
      <c r="H32" s="1"/>
      <c r="I32" s="1"/>
      <c r="J32" s="1"/>
      <c r="K32" s="1"/>
      <c r="L32" s="1"/>
      <c r="M32" s="1"/>
      <c r="N32" s="1"/>
      <c r="O32" s="1"/>
      <c r="P32" s="1"/>
      <c r="Q32" s="1"/>
      <c r="R32" s="1"/>
      <c r="S32" s="1"/>
      <c r="T32" s="1"/>
      <c r="U32" s="1"/>
    </row>
    <row r="33" spans="2:21" x14ac:dyDescent="0.35">
      <c r="B33" s="1"/>
      <c r="C33" s="1"/>
      <c r="D33" s="1"/>
      <c r="E33" s="1"/>
      <c r="F33" s="1"/>
      <c r="G33" s="1"/>
      <c r="H33" s="1"/>
      <c r="I33" s="1"/>
      <c r="J33" s="1"/>
      <c r="K33" s="1"/>
      <c r="L33" s="1"/>
      <c r="M33" s="1"/>
      <c r="N33" s="1"/>
      <c r="O33" s="1"/>
      <c r="P33" s="1"/>
      <c r="Q33" s="1"/>
      <c r="R33" s="1"/>
      <c r="S33" s="1"/>
      <c r="T33" s="1"/>
      <c r="U33" s="1"/>
    </row>
    <row r="34" spans="2:21" x14ac:dyDescent="0.35">
      <c r="B34" s="1"/>
      <c r="C34" s="1"/>
      <c r="D34" s="1"/>
      <c r="E34" s="1"/>
      <c r="F34" s="1"/>
      <c r="G34" s="1"/>
      <c r="H34" s="1"/>
      <c r="I34" s="1"/>
      <c r="J34" s="1"/>
      <c r="K34" s="1"/>
      <c r="L34" s="1"/>
      <c r="M34" s="1"/>
      <c r="N34" s="1"/>
      <c r="O34" s="1"/>
      <c r="P34" s="1"/>
      <c r="Q34" s="1"/>
      <c r="R34" s="1"/>
      <c r="S34" s="1"/>
      <c r="T34" s="1"/>
      <c r="U34" s="1"/>
    </row>
    <row r="35" spans="2:21" x14ac:dyDescent="0.35">
      <c r="B35" s="1"/>
      <c r="C35" s="1"/>
      <c r="D35" s="1"/>
      <c r="E35" s="1"/>
      <c r="F35" s="1"/>
      <c r="G35" s="1"/>
      <c r="H35" s="1"/>
      <c r="I35" s="1"/>
      <c r="J35" s="1"/>
      <c r="K35" s="1"/>
      <c r="L35" s="1"/>
      <c r="M35" s="1"/>
      <c r="N35" s="1"/>
      <c r="O35" s="1"/>
      <c r="P35" s="1"/>
      <c r="Q35" s="1"/>
      <c r="R35" s="1"/>
      <c r="S35" s="1"/>
      <c r="T35" s="1"/>
      <c r="U35" s="1"/>
    </row>
    <row r="36" spans="2:21" x14ac:dyDescent="0.35">
      <c r="B36" s="1"/>
      <c r="C36" s="1"/>
      <c r="D36" s="1"/>
      <c r="E36" s="1"/>
      <c r="F36" s="1"/>
      <c r="G36" s="1"/>
      <c r="H36" s="1"/>
      <c r="I36" s="1"/>
      <c r="J36" s="1"/>
      <c r="K36" s="1"/>
      <c r="L36" s="1"/>
      <c r="M36" s="1"/>
      <c r="N36" s="1"/>
      <c r="O36" s="1"/>
      <c r="P36" s="1"/>
      <c r="R36" s="1"/>
      <c r="S36" s="1"/>
      <c r="T36" s="1"/>
      <c r="U36" s="1"/>
    </row>
    <row r="37" spans="2:21" x14ac:dyDescent="0.35">
      <c r="C37" s="1"/>
      <c r="D37" s="1"/>
      <c r="E37" s="1"/>
      <c r="F37" s="1"/>
      <c r="G37" s="1"/>
      <c r="H37" s="1"/>
      <c r="I37" s="1"/>
      <c r="J37" s="1"/>
      <c r="K37" s="1"/>
      <c r="L37" s="1"/>
      <c r="M37" s="1"/>
      <c r="N37" s="1"/>
      <c r="O37" s="1"/>
      <c r="P37" s="1"/>
      <c r="R37" s="1"/>
      <c r="S37" s="1"/>
      <c r="T37" s="1"/>
      <c r="U37" s="1"/>
    </row>
  </sheetData>
  <sheetProtection algorithmName="SHA-512" hashValue="/T8PDiPuhUb5QtxoL4l0ZC8UEoGX8IXqlJkbzUw09mCKkP6rpPPdN40v36FPLAXl8YVSLKNXpQ481JgRONu3RQ==" saltValue="HEXPZEPLPhVYKPYAPVSJww==" spinCount="100000" sheet="1" objects="1" scenarios="1"/>
  <mergeCells count="1">
    <mergeCell ref="B2:C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Data Entry</vt:lpstr>
      <vt:lpstr>Proportions Table</vt:lpstr>
      <vt:lpstr>Prop. Pts. Vaxxed</vt:lpstr>
      <vt:lpstr>Prop. Pts. Vaxxed, by Num Parts</vt:lpstr>
      <vt:lpstr>Prop. Pts. Vaxxed, Recent RQ </vt:lpstr>
      <vt:lpstr>Count of Vaccinations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Shields</dc:creator>
  <cp:lastModifiedBy>Stephen Shields</cp:lastModifiedBy>
  <dcterms:created xsi:type="dcterms:W3CDTF">2021-05-14T18:04:11Z</dcterms:created>
  <dcterms:modified xsi:type="dcterms:W3CDTF">2025-08-27T19:05:15Z</dcterms:modified>
</cp:coreProperties>
</file>